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Marketing\403\Internet\Internetredaktion\IF 6\Corona\"/>
    </mc:Choice>
  </mc:AlternateContent>
  <bookViews>
    <workbookView xWindow="0" yWindow="5805" windowWidth="11535" windowHeight="5985"/>
  </bookViews>
  <sheets>
    <sheet name="Liquiditätsplan" sheetId="2" r:id="rId1"/>
    <sheet name="FAQ-Liste" sheetId="5" state="hidden" r:id="rId2"/>
    <sheet name="Versionsverlauf" sheetId="4" state="hidden" r:id="rId3"/>
    <sheet name="KK-Bedarf" sheetId="1" state="hidden" r:id="rId4"/>
  </sheets>
  <definedNames>
    <definedName name="_xlnm.Print_Area" localSheetId="3">'KK-Bedarf'!$A$1:$S$37</definedName>
    <definedName name="_xlnm.Print_Area" localSheetId="0">Liquiditätsplan!$B$11:$P$100</definedName>
    <definedName name="Personalkosten">Liquiditätsplan!$C$22</definedName>
    <definedName name="Testfeld">Liquiditätsplan!$V$49</definedName>
  </definedNames>
  <calcPr calcId="162913"/>
</workbook>
</file>

<file path=xl/calcChain.xml><?xml version="1.0" encoding="utf-8"?>
<calcChain xmlns="http://schemas.openxmlformats.org/spreadsheetml/2006/main">
  <c r="E29" i="2" l="1"/>
  <c r="D22" i="2" l="1"/>
  <c r="H35" i="2"/>
  <c r="D36" i="2"/>
  <c r="H50" i="2"/>
  <c r="F50" i="2"/>
  <c r="G83" i="2" l="1"/>
  <c r="H83" i="2" s="1"/>
  <c r="G84" i="2"/>
  <c r="H84" i="2" s="1"/>
  <c r="G85" i="2"/>
  <c r="H85" i="2" s="1"/>
  <c r="G86" i="2"/>
  <c r="H86" i="2" s="1"/>
  <c r="G87" i="2"/>
  <c r="H87" i="2" s="1"/>
  <c r="G69" i="2"/>
  <c r="H69" i="2" s="1"/>
  <c r="G70" i="2"/>
  <c r="H70" i="2" s="1"/>
  <c r="G71" i="2"/>
  <c r="H71" i="2" s="1"/>
  <c r="G72" i="2"/>
  <c r="H72" i="2" s="1"/>
  <c r="G73" i="2"/>
  <c r="H73" i="2" s="1"/>
  <c r="G22" i="2" l="1"/>
  <c r="H22" i="2"/>
  <c r="I22" i="2"/>
  <c r="C47" i="2" l="1"/>
  <c r="E39" i="2" l="1"/>
  <c r="J39" i="2"/>
  <c r="F105" i="2" l="1"/>
  <c r="C106" i="2"/>
  <c r="D39" i="2" l="1"/>
  <c r="E96" i="2" l="1"/>
  <c r="F96" i="2"/>
  <c r="G96" i="2"/>
  <c r="H96" i="2"/>
  <c r="I96" i="2"/>
  <c r="J96" i="2"/>
  <c r="K96" i="2"/>
  <c r="L96" i="2"/>
  <c r="M96" i="2"/>
  <c r="N96" i="2"/>
  <c r="O96" i="2"/>
  <c r="D96" i="2"/>
  <c r="D34" i="2" l="1"/>
  <c r="E34" i="2"/>
  <c r="E40" i="2" l="1"/>
  <c r="F40" i="2"/>
  <c r="G40" i="2"/>
  <c r="H40" i="2"/>
  <c r="I40" i="2"/>
  <c r="J40" i="2"/>
  <c r="K40" i="2"/>
  <c r="L40" i="2"/>
  <c r="M40" i="2"/>
  <c r="N40" i="2"/>
  <c r="O40" i="2"/>
  <c r="D40" i="2"/>
  <c r="F39" i="2"/>
  <c r="G39" i="2"/>
  <c r="H39" i="2"/>
  <c r="I39" i="2"/>
  <c r="K39" i="2"/>
  <c r="L39" i="2"/>
  <c r="M39" i="2"/>
  <c r="N39" i="2"/>
  <c r="O39" i="2"/>
  <c r="O16" i="2"/>
  <c r="D16" i="2"/>
  <c r="D18" i="2" s="1"/>
  <c r="E16" i="2"/>
  <c r="F16" i="2"/>
  <c r="G16" i="2"/>
  <c r="H16" i="2"/>
  <c r="I16" i="2"/>
  <c r="J16" i="2"/>
  <c r="K16" i="2"/>
  <c r="L16" i="2"/>
  <c r="M16" i="2"/>
  <c r="N16" i="2"/>
  <c r="G66" i="2"/>
  <c r="H66" i="2" s="1"/>
  <c r="F90" i="2"/>
  <c r="P40" i="2" l="1"/>
  <c r="P39" i="2"/>
  <c r="F104" i="2"/>
  <c r="F103" i="2"/>
  <c r="D103" i="2"/>
  <c r="E31" i="2"/>
  <c r="F31" i="2"/>
  <c r="G31" i="2"/>
  <c r="H31" i="2"/>
  <c r="I31" i="2"/>
  <c r="J31" i="2"/>
  <c r="K31" i="2"/>
  <c r="L31" i="2"/>
  <c r="M31" i="2"/>
  <c r="N31" i="2"/>
  <c r="O31" i="2"/>
  <c r="D31" i="2"/>
  <c r="D105" i="2"/>
  <c r="D104" i="2"/>
  <c r="E35" i="2"/>
  <c r="F35" i="2"/>
  <c r="G35" i="2"/>
  <c r="I35" i="2"/>
  <c r="J35" i="2"/>
  <c r="K35" i="2"/>
  <c r="L35" i="2"/>
  <c r="M35" i="2"/>
  <c r="N35" i="2"/>
  <c r="O35" i="2"/>
  <c r="D35" i="2"/>
  <c r="P41" i="2" s="1"/>
  <c r="E36" i="2"/>
  <c r="F36" i="2"/>
  <c r="G36" i="2"/>
  <c r="H36" i="2"/>
  <c r="I36" i="2"/>
  <c r="J36" i="2"/>
  <c r="K36" i="2"/>
  <c r="L36" i="2"/>
  <c r="M36" i="2"/>
  <c r="N36" i="2"/>
  <c r="O36" i="2"/>
  <c r="F34" i="2"/>
  <c r="G34" i="2"/>
  <c r="H34" i="2"/>
  <c r="I34" i="2"/>
  <c r="J34" i="2"/>
  <c r="K34" i="2"/>
  <c r="L34" i="2"/>
  <c r="M34" i="2"/>
  <c r="N34" i="2"/>
  <c r="O34" i="2"/>
  <c r="E24" i="2"/>
  <c r="F24" i="2"/>
  <c r="G24" i="2"/>
  <c r="H24" i="2"/>
  <c r="I24" i="2"/>
  <c r="J24" i="2"/>
  <c r="K24" i="2"/>
  <c r="L24" i="2"/>
  <c r="M24" i="2"/>
  <c r="N24" i="2"/>
  <c r="O24" i="2"/>
  <c r="D24" i="2"/>
  <c r="O23" i="2"/>
  <c r="E23" i="2"/>
  <c r="F23" i="2"/>
  <c r="G23" i="2"/>
  <c r="H23" i="2"/>
  <c r="I23" i="2"/>
  <c r="J23" i="2"/>
  <c r="K23" i="2"/>
  <c r="L23" i="2"/>
  <c r="M23" i="2"/>
  <c r="N23" i="2"/>
  <c r="D23" i="2"/>
  <c r="E22" i="2"/>
  <c r="F22" i="2"/>
  <c r="J22" i="2"/>
  <c r="K22" i="2"/>
  <c r="L22" i="2"/>
  <c r="M22" i="2"/>
  <c r="N22" i="2"/>
  <c r="O22" i="2"/>
  <c r="E46" i="2"/>
  <c r="F46" i="2"/>
  <c r="G46" i="2"/>
  <c r="H46" i="2"/>
  <c r="I46" i="2"/>
  <c r="J46" i="2"/>
  <c r="K46" i="2"/>
  <c r="L46" i="2"/>
  <c r="M46" i="2"/>
  <c r="N46" i="2"/>
  <c r="O46" i="2"/>
  <c r="D46" i="2"/>
  <c r="G79" i="2"/>
  <c r="H79" i="2" s="1"/>
  <c r="G80" i="2"/>
  <c r="H80" i="2" s="1"/>
  <c r="G81" i="2"/>
  <c r="H81" i="2" s="1"/>
  <c r="G82" i="2"/>
  <c r="H82" i="2" s="1"/>
  <c r="G78" i="2"/>
  <c r="H78" i="2" s="1"/>
  <c r="G68" i="2"/>
  <c r="H68" i="2" s="1"/>
  <c r="G64" i="2"/>
  <c r="H64" i="2" s="1"/>
  <c r="G65" i="2"/>
  <c r="H65" i="2" s="1"/>
  <c r="G67" i="2"/>
  <c r="H67" i="2" s="1"/>
  <c r="F106" i="2" l="1"/>
  <c r="F37" i="2"/>
  <c r="N37" i="2"/>
  <c r="H88" i="2"/>
  <c r="H30" i="2" s="1"/>
  <c r="D37" i="2"/>
  <c r="O37" i="2"/>
  <c r="G37" i="2"/>
  <c r="M37" i="2"/>
  <c r="J37" i="2"/>
  <c r="L37" i="2"/>
  <c r="I37" i="2"/>
  <c r="G88" i="2"/>
  <c r="D29" i="2" s="1"/>
  <c r="E37" i="2"/>
  <c r="H37" i="2"/>
  <c r="K37" i="2"/>
  <c r="G63" i="2"/>
  <c r="E18" i="2"/>
  <c r="F18" i="2"/>
  <c r="G18" i="2"/>
  <c r="H18" i="2"/>
  <c r="I18" i="2"/>
  <c r="J18" i="2"/>
  <c r="K18" i="2"/>
  <c r="L18" i="2"/>
  <c r="M18" i="2"/>
  <c r="N18" i="2"/>
  <c r="O18" i="2"/>
  <c r="G74" i="2" l="1"/>
  <c r="J30" i="2"/>
  <c r="O30" i="2"/>
  <c r="G30" i="2"/>
  <c r="N30" i="2"/>
  <c r="K30" i="2"/>
  <c r="F30" i="2"/>
  <c r="D30" i="2"/>
  <c r="E30" i="2"/>
  <c r="P37" i="2"/>
  <c r="I30" i="2"/>
  <c r="M30" i="2"/>
  <c r="L30" i="2"/>
  <c r="P18" i="2"/>
  <c r="I29" i="2"/>
  <c r="J29" i="2"/>
  <c r="N29" i="2"/>
  <c r="K29" i="2"/>
  <c r="O29" i="2"/>
  <c r="L29" i="2"/>
  <c r="M29" i="2"/>
  <c r="F29" i="2"/>
  <c r="H29" i="2"/>
  <c r="P35" i="2"/>
  <c r="G29" i="2"/>
  <c r="H63" i="2"/>
  <c r="R15" i="1"/>
  <c r="I24" i="1" s="1"/>
  <c r="S11" i="1"/>
  <c r="S2" i="1"/>
  <c r="S9" i="1"/>
  <c r="S10" i="1"/>
  <c r="S12" i="1"/>
  <c r="S13" i="1"/>
  <c r="I9" i="1"/>
  <c r="I8" i="1"/>
  <c r="I7" i="1"/>
  <c r="H9" i="1"/>
  <c r="H8" i="1"/>
  <c r="H7" i="1"/>
  <c r="O5" i="1"/>
  <c r="K14" i="1"/>
  <c r="J14" i="1"/>
  <c r="K13" i="1"/>
  <c r="J13" i="1"/>
  <c r="I13" i="1"/>
  <c r="H13" i="1"/>
  <c r="K11" i="1"/>
  <c r="K16" i="1" s="1"/>
  <c r="K17" i="1"/>
  <c r="K10" i="1"/>
  <c r="K18" i="1"/>
  <c r="K20" i="1"/>
  <c r="K24" i="1"/>
  <c r="K25" i="1"/>
  <c r="J11" i="1"/>
  <c r="J16" i="1" s="1"/>
  <c r="J17" i="1"/>
  <c r="J10" i="1"/>
  <c r="J18" i="1" s="1"/>
  <c r="J24" i="1"/>
  <c r="J25" i="1"/>
  <c r="I22" i="1"/>
  <c r="H22" i="1"/>
  <c r="S28" i="1"/>
  <c r="D27" i="2" l="1"/>
  <c r="F27" i="2"/>
  <c r="P36" i="2"/>
  <c r="G27" i="2"/>
  <c r="L27" i="2"/>
  <c r="M27" i="2"/>
  <c r="I27" i="2"/>
  <c r="K27" i="2"/>
  <c r="O27" i="2"/>
  <c r="E27" i="2"/>
  <c r="N27" i="2"/>
  <c r="G90" i="2"/>
  <c r="J27" i="2"/>
  <c r="H74" i="2"/>
  <c r="H90" i="2" s="1"/>
  <c r="H92" i="2" s="1"/>
  <c r="H27" i="2"/>
  <c r="G92" i="2"/>
  <c r="H24" i="1"/>
  <c r="S15" i="1"/>
  <c r="H25" i="1"/>
  <c r="I25" i="1"/>
  <c r="I27" i="1" s="1"/>
  <c r="I31" i="1" s="1"/>
  <c r="J19" i="1"/>
  <c r="J20" i="1"/>
  <c r="J22" i="1" s="1"/>
  <c r="J27" i="1" s="1"/>
  <c r="J31" i="1" s="1"/>
  <c r="K19" i="1"/>
  <c r="K22" i="1" s="1"/>
  <c r="K27" i="1" s="1"/>
  <c r="K31" i="1" s="1"/>
  <c r="N28" i="2" l="1"/>
  <c r="N32" i="2" s="1"/>
  <c r="N38" i="2" s="1"/>
  <c r="N43" i="2" s="1"/>
  <c r="M28" i="2"/>
  <c r="M32" i="2" s="1"/>
  <c r="M38" i="2" s="1"/>
  <c r="M43" i="2" s="1"/>
  <c r="J28" i="2"/>
  <c r="G28" i="2"/>
  <c r="G32" i="2" s="1"/>
  <c r="E28" i="2"/>
  <c r="E32" i="2" s="1"/>
  <c r="H28" i="2"/>
  <c r="H32" i="2" s="1"/>
  <c r="H38" i="2" s="1"/>
  <c r="H43" i="2" s="1"/>
  <c r="F28" i="2"/>
  <c r="F32" i="2" s="1"/>
  <c r="F38" i="2" s="1"/>
  <c r="F43" i="2" s="1"/>
  <c r="D28" i="2"/>
  <c r="K28" i="2"/>
  <c r="K32" i="2" s="1"/>
  <c r="K38" i="2" s="1"/>
  <c r="K43" i="2" s="1"/>
  <c r="O28" i="2"/>
  <c r="O32" i="2" s="1"/>
  <c r="O38" i="2" s="1"/>
  <c r="O43" i="2" s="1"/>
  <c r="L28" i="2"/>
  <c r="L32" i="2" s="1"/>
  <c r="L38" i="2" s="1"/>
  <c r="L43" i="2" s="1"/>
  <c r="I28" i="2"/>
  <c r="I32" i="2" s="1"/>
  <c r="I38" i="2" s="1"/>
  <c r="I43" i="2" s="1"/>
  <c r="G38" i="2"/>
  <c r="G43" i="2" s="1"/>
  <c r="E38" i="2"/>
  <c r="E43" i="2" s="1"/>
  <c r="J32" i="2"/>
  <c r="J38" i="2" s="1"/>
  <c r="J43" i="2" s="1"/>
  <c r="H27" i="1"/>
  <c r="H31" i="1" s="1"/>
  <c r="D32" i="2" l="1"/>
  <c r="D38" i="2" s="1"/>
  <c r="D43" i="2" s="1"/>
  <c r="P34" i="2"/>
  <c r="P38" i="2" l="1"/>
  <c r="P32" i="2"/>
  <c r="D45" i="2"/>
  <c r="D97" i="2" s="1"/>
  <c r="P43" i="2"/>
  <c r="E45" i="2" l="1"/>
  <c r="E97" i="2" s="1"/>
  <c r="D47" i="2"/>
  <c r="F45" i="2" l="1"/>
  <c r="F97" i="2" s="1"/>
  <c r="E47" i="2"/>
  <c r="G45" i="2" l="1"/>
  <c r="G97" i="2" s="1"/>
  <c r="F47" i="2"/>
  <c r="H45" i="2" l="1"/>
  <c r="H97" i="2" s="1"/>
  <c r="G47" i="2"/>
  <c r="H47" i="2" l="1"/>
  <c r="I45" i="2"/>
  <c r="I97" i="2" s="1"/>
  <c r="J45" i="2" l="1"/>
  <c r="J97" i="2" s="1"/>
  <c r="I47" i="2"/>
  <c r="J47" i="2" l="1"/>
  <c r="K45" i="2"/>
  <c r="K97" i="2" s="1"/>
  <c r="L45" i="2" l="1"/>
  <c r="L97" i="2" s="1"/>
  <c r="K47" i="2"/>
  <c r="L47" i="2" l="1"/>
  <c r="M45" i="2"/>
  <c r="M97" i="2" s="1"/>
  <c r="M47" i="2" l="1"/>
  <c r="N45" i="2"/>
  <c r="N97" i="2" s="1"/>
  <c r="N47" i="2" l="1"/>
  <c r="O45" i="2"/>
  <c r="O97" i="2" s="1"/>
  <c r="O47" i="2" l="1"/>
  <c r="P58" i="2" s="1"/>
  <c r="P49" i="2" s="1"/>
  <c r="D90" i="2" l="1"/>
  <c r="G94" i="2" s="1"/>
  <c r="H94" i="2" l="1"/>
</calcChain>
</file>

<file path=xl/comments1.xml><?xml version="1.0" encoding="utf-8"?>
<comments xmlns="http://schemas.openxmlformats.org/spreadsheetml/2006/main">
  <authors>
    <author>Wieser Axel</author>
  </authors>
  <commentList>
    <comment ref="C16" authorId="0" shapeId="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t>
        </r>
      </text>
    </comment>
    <comment ref="B17" authorId="0" shapeId="0">
      <text>
        <r>
          <rPr>
            <sz val="9"/>
            <color indexed="81"/>
            <rFont val="Segoe UI"/>
            <family val="2"/>
          </rPr>
          <t xml:space="preserve">Abschätzung des Umsatzverlaufs (Krisenfall). 
Überlegungen: 
Gibt es saisonale Schwankungen,
können Umsätze noch aufgeholt werden, (Nachholeffekte) ?
</t>
        </r>
      </text>
    </comment>
    <comment ref="B21" authorId="0" shapeId="0">
      <text>
        <r>
          <rPr>
            <b/>
            <sz val="9"/>
            <color indexed="81"/>
            <rFont val="Segoe UI"/>
            <family val="2"/>
          </rPr>
          <t>Liquiditätsplan:</t>
        </r>
        <r>
          <rPr>
            <sz val="9"/>
            <color indexed="81"/>
            <rFont val="Segoe UI"/>
            <family val="2"/>
          </rPr>
          <t xml:space="preserve">
Fixkosten: lineare Verteilung auf die Monate</t>
        </r>
      </text>
    </comment>
    <comment ref="B22" authorId="0" shapeId="0">
      <text>
        <r>
          <rPr>
            <b/>
            <sz val="9"/>
            <color indexed="81"/>
            <rFont val="Segoe UI"/>
            <family val="2"/>
          </rPr>
          <t>Liquiditätsplanung:</t>
        </r>
        <r>
          <rPr>
            <sz val="9"/>
            <color indexed="81"/>
            <rFont val="Segoe UI"/>
            <family val="2"/>
          </rPr>
          <t xml:space="preserve">
ohne Aushilfen, Leiharbeiter und Kurzarbeitergeld</t>
        </r>
      </text>
    </comment>
    <comment ref="B25" authorId="0" shapeId="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B26" authorId="0" shapeId="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B27" authorId="0" shapeId="0">
      <text>
        <r>
          <rPr>
            <sz val="9"/>
            <color indexed="81"/>
            <rFont val="Segoe UI"/>
            <family val="2"/>
          </rPr>
          <t>Datenübernahme aus Planungshilfe "Kapitaldienst" (s.u.)</t>
        </r>
      </text>
    </comment>
    <comment ref="B28" authorId="0" shapeId="0">
      <text>
        <r>
          <rPr>
            <sz val="9"/>
            <color indexed="81"/>
            <rFont val="Segoe UI"/>
            <family val="2"/>
          </rPr>
          <t>Datenübernahme aus Planungshilfe "Kapitaldienst" (s.u.)</t>
        </r>
      </text>
    </comment>
    <comment ref="B29" authorId="0" shapeId="0">
      <text>
        <r>
          <rPr>
            <sz val="9"/>
            <color indexed="81"/>
            <rFont val="Segoe UI"/>
            <family val="2"/>
          </rPr>
          <t>Datenübernahme aus Planungshilfe "Kapitaldienst" (s.u.)</t>
        </r>
      </text>
    </comment>
    <comment ref="B30" authorId="0" shapeId="0">
      <text>
        <r>
          <rPr>
            <sz val="9"/>
            <color indexed="81"/>
            <rFont val="Segoe UI"/>
            <family val="2"/>
          </rPr>
          <t xml:space="preserve">Datenübernahme aus Planungshilfe "Kapitaldienst" (s.u.)
</t>
        </r>
      </text>
    </comment>
    <comment ref="B33" authorId="0" shapeId="0">
      <text>
        <r>
          <rPr>
            <b/>
            <sz val="9"/>
            <color indexed="81"/>
            <rFont val="Segoe UI"/>
            <family val="2"/>
          </rPr>
          <t>Liquiditätsplanung:</t>
        </r>
        <r>
          <rPr>
            <sz val="9"/>
            <color indexed="81"/>
            <rFont val="Segoe UI"/>
            <family val="2"/>
          </rPr>
          <t xml:space="preserve">
Werte in Abhängigkeit von der Prognose (Zeile 9)</t>
        </r>
      </text>
    </comment>
    <comment ref="B34" authorId="0" shapeId="0">
      <text>
        <r>
          <rPr>
            <b/>
            <sz val="9"/>
            <color indexed="81"/>
            <rFont val="Segoe UI"/>
            <family val="2"/>
          </rPr>
          <t xml:space="preserve">Liquiditätsplanung:
</t>
        </r>
        <r>
          <rPr>
            <sz val="9"/>
            <color indexed="81"/>
            <rFont val="Segoe UI"/>
            <family val="2"/>
          </rPr>
          <t>Fragestellungen:
Lagerbestand verderblich / Anlaufkosten s. Zeile 35?</t>
        </r>
        <r>
          <rPr>
            <b/>
            <sz val="9"/>
            <color indexed="81"/>
            <rFont val="Segoe UI"/>
            <family val="2"/>
          </rPr>
          <t xml:space="preserve">
</t>
        </r>
        <r>
          <rPr>
            <sz val="9"/>
            <color indexed="81"/>
            <rFont val="Segoe UI"/>
            <family val="2"/>
          </rPr>
          <t xml:space="preserve">
</t>
        </r>
      </text>
    </comment>
    <comment ref="C34" authorId="0" shapeId="0">
      <text>
        <r>
          <rPr>
            <b/>
            <sz val="9"/>
            <color indexed="81"/>
            <rFont val="Segoe UI"/>
            <family val="2"/>
          </rPr>
          <t>Liquiditätsplanung:</t>
        </r>
        <r>
          <rPr>
            <sz val="9"/>
            <color indexed="81"/>
            <rFont val="Segoe UI"/>
            <family val="2"/>
          </rPr>
          <t xml:space="preserve">
Normalwert, z.B. aus Erfahrungswerten, Bilanz oder BWA (Jahreswert)
</t>
        </r>
      </text>
    </comment>
    <comment ref="B39" authorId="0" shapeId="0">
      <text>
        <r>
          <rPr>
            <b/>
            <sz val="9"/>
            <color indexed="81"/>
            <rFont val="Segoe UI"/>
            <family val="2"/>
          </rPr>
          <t>Liquiditätsplanung:</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B41" authorId="0" shapeId="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B42" authorId="0" shapeId="0">
      <text>
        <r>
          <rPr>
            <sz val="9"/>
            <color indexed="81"/>
            <rFont val="Segoe UI"/>
            <family val="2"/>
          </rPr>
          <t>eingesparte Personalkosten, Kurzarbeitergeld, sonstige Einsparungen</t>
        </r>
      </text>
    </comment>
    <comment ref="B61" authorId="0" shapeId="0">
      <text>
        <r>
          <rPr>
            <sz val="9"/>
            <color indexed="81"/>
            <rFont val="Segoe UI"/>
            <family val="2"/>
          </rPr>
          <t>Übertrag nach 
Zeile 19-22</t>
        </r>
      </text>
    </comment>
    <comment ref="D62" authorId="0" shapeId="0">
      <text>
        <r>
          <rPr>
            <b/>
            <sz val="9"/>
            <color indexed="81"/>
            <rFont val="Segoe UI"/>
            <family val="2"/>
          </rPr>
          <t xml:space="preserve">Liquiditätstool:
</t>
        </r>
        <r>
          <rPr>
            <sz val="9"/>
            <color indexed="81"/>
            <rFont val="Segoe UI"/>
            <family val="2"/>
          </rPr>
          <t xml:space="preserve">Quelle z.B. aus dem Hinweis im Kontoauszug zum Rateneinzug. 
</t>
        </r>
      </text>
    </comment>
    <comment ref="F62" authorId="0" shapeId="0">
      <text>
        <r>
          <rPr>
            <b/>
            <sz val="9"/>
            <color indexed="81"/>
            <rFont val="Segoe UI"/>
            <family val="2"/>
          </rPr>
          <t xml:space="preserve">Liquiditätsplanung:
</t>
        </r>
        <r>
          <rPr>
            <sz val="9"/>
            <color indexed="81"/>
            <rFont val="Segoe UI"/>
            <family val="2"/>
          </rPr>
          <t>quartalsweise Ratenzahlung herunterbrechen</t>
        </r>
      </text>
    </comment>
    <comment ref="B97" authorId="0" shapeId="0">
      <text>
        <r>
          <rPr>
            <sz val="9"/>
            <color indexed="81"/>
            <rFont val="Segoe UI"/>
            <family val="2"/>
          </rPr>
          <t xml:space="preserve">in Abhängigkeit des KK-Saldos (Zeile 37)
</t>
        </r>
      </text>
    </comment>
    <comment ref="C98" authorId="0" shapeId="0">
      <text>
        <r>
          <rPr>
            <sz val="9"/>
            <color indexed="81"/>
            <rFont val="Segoe UI"/>
            <family val="2"/>
          </rPr>
          <t xml:space="preserve">Eingabe 
Ist-Zinssatz des bisherigen Dispokredites
</t>
        </r>
      </text>
    </comment>
    <comment ref="B102" authorId="0" shapeId="0">
      <text>
        <r>
          <rPr>
            <b/>
            <sz val="9"/>
            <color indexed="81"/>
            <rFont val="Segoe UI"/>
            <family val="2"/>
          </rPr>
          <t>Liquiditätsplanungl:</t>
        </r>
        <r>
          <rPr>
            <sz val="9"/>
            <color indexed="81"/>
            <rFont val="Segoe UI"/>
            <family val="2"/>
          </rPr>
          <t xml:space="preserve">
B
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<sst xmlns="http://schemas.openxmlformats.org/spreadsheetml/2006/main" count="207" uniqueCount="176">
  <si>
    <t>Vorräte / Lagerbestand</t>
  </si>
  <si>
    <t xml:space="preserve">Forderungen L + L </t>
  </si>
  <si>
    <t xml:space="preserve"> + </t>
  </si>
  <si>
    <t xml:space="preserve"> -</t>
  </si>
  <si>
    <t>Verbindlichkeiten L + L</t>
  </si>
  <si>
    <t>Zwischensumme</t>
  </si>
  <si>
    <t xml:space="preserve"> =&gt;</t>
  </si>
  <si>
    <t>Anlagevermögen</t>
  </si>
  <si>
    <t>ggf. Unterbilanz</t>
  </si>
  <si>
    <t xml:space="preserve"> - </t>
  </si>
  <si>
    <t xml:space="preserve"> +</t>
  </si>
  <si>
    <t>Überhang (-) / Unterdeckung (+)</t>
  </si>
  <si>
    <t>Überhang langfr. Passiva</t>
  </si>
  <si>
    <t>Unterdeckg langfr. Passiva</t>
  </si>
  <si>
    <t>Erhaltene Anzahlungen</t>
  </si>
  <si>
    <t>geleistete Anzahlungen</t>
  </si>
  <si>
    <t>TEUR</t>
  </si>
  <si>
    <t>langfristige Passiva</t>
  </si>
  <si>
    <t>Berechnung Überhang / Unterdeckung</t>
  </si>
  <si>
    <t>Personennummer</t>
  </si>
  <si>
    <t>Datum</t>
  </si>
  <si>
    <t>Debitorenlaufzeit (Tage)</t>
  </si>
  <si>
    <t>Lagerdauer (Tage)</t>
  </si>
  <si>
    <t>Kreditorenlaufzeit (Tage)</t>
  </si>
  <si>
    <t>Umsatz (TEUR)</t>
  </si>
  <si>
    <t>Materialaufwand (TEUR)</t>
  </si>
  <si>
    <t>Vorhandene Kreditlinien:</t>
  </si>
  <si>
    <t>1)</t>
  </si>
  <si>
    <t>2)</t>
  </si>
  <si>
    <t>3)</t>
  </si>
  <si>
    <t>4)</t>
  </si>
  <si>
    <t>Basis:</t>
  </si>
  <si>
    <t>Betreuer /OE-Nr.</t>
  </si>
  <si>
    <t xml:space="preserve">Branchenvergleich </t>
  </si>
  <si>
    <t>von</t>
  </si>
  <si>
    <t>Engagement / Name</t>
  </si>
  <si>
    <t>bis</t>
  </si>
  <si>
    <t>Plan</t>
  </si>
  <si>
    <t>Plan 1</t>
  </si>
  <si>
    <t>Plan 2</t>
  </si>
  <si>
    <t>KK- BEDARF ( rechnerisch )</t>
  </si>
  <si>
    <t>KK-Bedarf insgesamt</t>
  </si>
  <si>
    <t>Zuschlag für Spitzenbedarf</t>
  </si>
  <si>
    <t>Bilanz</t>
  </si>
  <si>
    <t>Zins</t>
  </si>
  <si>
    <t>Kreditprovision</t>
  </si>
  <si>
    <t>befristet</t>
  </si>
  <si>
    <t>Betrag in TE</t>
  </si>
  <si>
    <t>Linien bei der Sparkasse KölnBonn</t>
  </si>
  <si>
    <t>= individuelle Werte können übertragen werden.</t>
  </si>
  <si>
    <t>= Werte aus Kundenunterlage übertragen.</t>
  </si>
  <si>
    <t>= Werte werden errechnet.</t>
  </si>
  <si>
    <t>Berechnung zukünftiger KK - Bedarf</t>
  </si>
  <si>
    <t>Die blauen Felder können ausgefüllt werden</t>
  </si>
  <si>
    <t>Legende</t>
  </si>
  <si>
    <t>Summe:</t>
  </si>
  <si>
    <t>langfristiges Kapital</t>
  </si>
  <si>
    <t>mittelfristiges Fremdkapital</t>
  </si>
  <si>
    <t>Bemerkungen:</t>
  </si>
  <si>
    <t>Eigenkapital</t>
  </si>
  <si>
    <t>Umsatzerwartung / 
Planeinnahmen</t>
  </si>
  <si>
    <t>I. Umsatzplanung</t>
  </si>
  <si>
    <t>p.a.</t>
  </si>
  <si>
    <t>II. Kostenplanung</t>
  </si>
  <si>
    <t>Rudimentäre KK-Bedarfsrechnung</t>
  </si>
  <si>
    <t>Kreditoren</t>
  </si>
  <si>
    <t>Debitoren</t>
  </si>
  <si>
    <t>Lagerbestand</t>
  </si>
  <si>
    <t>KK-Bedarf</t>
  </si>
  <si>
    <t>mtl. Rate</t>
  </si>
  <si>
    <t>Zinsanteil</t>
  </si>
  <si>
    <t>Tilgungsanteil</t>
  </si>
  <si>
    <t>Personalkosten</t>
  </si>
  <si>
    <t>Miete</t>
  </si>
  <si>
    <t>Fixkosten</t>
  </si>
  <si>
    <t>Kapitaldienst</t>
  </si>
  <si>
    <t>Summe Fixkosten</t>
  </si>
  <si>
    <t>Variable Kosten</t>
  </si>
  <si>
    <t>Materialeinsatz</t>
  </si>
  <si>
    <t>Fremdleistungen</t>
  </si>
  <si>
    <t>sonstige variable Kosten</t>
  </si>
  <si>
    <t>Summe variable Kosten</t>
  </si>
  <si>
    <t>Summe Kosten</t>
  </si>
  <si>
    <t>sonstiges (z.B. Leasingraten)</t>
  </si>
  <si>
    <t>Überschuss / Unterdeckung</t>
  </si>
  <si>
    <t>II. Fremddarlehen</t>
  </si>
  <si>
    <t>Planungshilfen</t>
  </si>
  <si>
    <t>Summe</t>
  </si>
  <si>
    <t>Prognose Entwicklung (%)</t>
  </si>
  <si>
    <t>Zins-Tilgungsrechner (Ermittlung Zins- und Tilgungsanteile)</t>
  </si>
  <si>
    <t>Kennzahlen</t>
  </si>
  <si>
    <t>Modelling</t>
  </si>
  <si>
    <t>Gesamtdarlehen</t>
  </si>
  <si>
    <t>III. Kapitaldienst Gesamt</t>
  </si>
  <si>
    <t>mtl. Raten</t>
  </si>
  <si>
    <t>Tilgungssatz</t>
  </si>
  <si>
    <t>Modell</t>
  </si>
  <si>
    <t>mögliche Privateinlagen (+) / -Entnahmen (-)</t>
  </si>
  <si>
    <t>Prognose 1 Jahr</t>
  </si>
  <si>
    <t>Aktuell:</t>
  </si>
  <si>
    <t>Kunden/Kontonummer:</t>
  </si>
  <si>
    <t>Kunde:</t>
  </si>
  <si>
    <t>In Abhängigkeit von der Umsatzentwicklung (manuelle Änderungen sind möglich (Formeln werden dabei überschrieben)</t>
  </si>
  <si>
    <t>= manuelle Änderungen / Individualisierungen möglich 
(die Formeln werden dabei überschrieben)</t>
  </si>
  <si>
    <t>Liquiditätsplanung (Angaben in Euro)</t>
  </si>
  <si>
    <t>= Rechenfelder / Beschriftungen (gesperrte Zellen)</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</si>
  <si>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eben) sind tatsächlich zu validieren und ersetzen nicht eine unternehmensindividuelle Bewertung der Liquiditätsentwicklung.</t>
    </r>
  </si>
  <si>
    <t>Steuerzahlungen (-) / Erstattungen (+)</t>
  </si>
  <si>
    <t>V 1.0</t>
  </si>
  <si>
    <t xml:space="preserve">Umsatz- und Liquiditätsplanung, verprobt mit 870 und 980. </t>
  </si>
  <si>
    <t>V 1.1</t>
  </si>
  <si>
    <t>Hinweis VS: Einfügung Fragenseite (neues Tabellenblatt) ohne Einfluss auf Umsatz und Liquiplanung.</t>
  </si>
  <si>
    <t>Hinweis 980: Einfügung Zeile "KK-Zinsaufwand" sowie Hilfstabelle hierzu (manuelles Befüllen erforderlich)</t>
  </si>
  <si>
    <t xml:space="preserve">Hinweis 980: In Kapitaldienstjetzt  ausschließlich positive Eingaben möglich (die Logikprüfung zur Valuta oder Fehleingaben kann nicht dargestellt werden -&gt; korrekte Erfassung der Eingaben erforderlich). </t>
  </si>
  <si>
    <t>Kontonummer</t>
  </si>
  <si>
    <t>Einnahmen/Umsätze "Normalverlauf"</t>
  </si>
  <si>
    <t>Aktualisierung der Kommentarfelder (=Infos, Hilfestellungen)</t>
  </si>
  <si>
    <t>Tausch Kreditoren/Debitoren (war vertauscht)</t>
  </si>
  <si>
    <t>Anlaufkosten für Normalbetrieb (-)</t>
  </si>
  <si>
    <t>V 1.2</t>
  </si>
  <si>
    <t>Hinweis 980: Fehlerbehebung Rechenoption Steuerzahlung (Zeile 33)</t>
  </si>
  <si>
    <t>Hinweis 980: Fehlerbehebung Eingabefelder B32-B34 (nicht ausfüllbar) - Zellschutz entnommen</t>
  </si>
  <si>
    <t>Hinweis 980: Kommentarfeld variable Kosten aktualisiert (Zellverweis)</t>
  </si>
  <si>
    <t>Jahreswerte</t>
  </si>
  <si>
    <t>manuelle Eingabe</t>
  </si>
  <si>
    <t>Anlaufkosten für den Normalbetrieb/Zeile 34)  nur noch als manuelle Eingabe in den Monatsfeldern (Jahreswerte nicht sinvoll)</t>
  </si>
  <si>
    <t>aktuelle Restschuld</t>
  </si>
  <si>
    <t>Zinssatz</t>
  </si>
  <si>
    <t>Hinweise / Ergänzungen</t>
  </si>
  <si>
    <t>sonstige Fixkosten</t>
  </si>
  <si>
    <t>Weitere Verfeinerung der Kommentare</t>
  </si>
  <si>
    <t>Löschung der Zeile Stromkosten (kann über sonstige Fixkosten eingestellt werden)</t>
  </si>
  <si>
    <t>Sonstiges (+) (-)</t>
  </si>
  <si>
    <t xml:space="preserve">Darlehen Nr. </t>
  </si>
  <si>
    <t>Darlehen Nr.</t>
  </si>
  <si>
    <t>= Eingabefelder (soweit relevant)</t>
  </si>
  <si>
    <t>Erfassung der Personalkosten, ohne Aushilfen, Leiharbeiter und Kurzarbeitergeld</t>
  </si>
  <si>
    <t>Erfassung der Mietzahlungen (Jahreswert)</t>
  </si>
  <si>
    <t>Erfassung weiterer Fixkosten (Jahreswerte)</t>
  </si>
  <si>
    <t>Ermittlung über die Planungshilfe "Kapitaldienst" (s.u.), Werte werden übertragen</t>
  </si>
  <si>
    <t>Erfassung sonstiger Finanzierungskosten (z.B. Leasingraten)</t>
  </si>
  <si>
    <t>Erfassung weiterer variabler Kosten (Jahreswerte)</t>
  </si>
  <si>
    <t>Aufwendungen für den Hochlauf in den Normalbetrieb; z.B. Wareneinkauf</t>
  </si>
  <si>
    <t>aktueller Kontostand</t>
  </si>
  <si>
    <t>aktuelle Kreditlinie (KK-Kredit, Dispositionskredit)</t>
  </si>
  <si>
    <t>Eingabe der Darlehensnummer, aktuelle Restschuld, Zinssatz sowie der mtl. Rate</t>
  </si>
  <si>
    <t>Eingabe des Jahresumsatzes im Normalbetrieb (z.B. aus G+V, BWA, Planung)</t>
  </si>
  <si>
    <t>Planung des voraussichtlichen Geschäftsverlaufs in der Krise (100 %=Normalverlauf)</t>
  </si>
  <si>
    <t>Eingaben/Erfassung über Hilfstabelle siehe unten (Kapitaldienst) - Achtung: manuelle Änderung bei von monatlich abweichenden Zahlungsterminen (z.B. quartalsweise) erforderlich!</t>
  </si>
  <si>
    <t xml:space="preserve">Eingabe der Zinsaufwendungen aus dem Kontokorrent-Kredit/Dispokredit (Hilfsweise Berechnung siehe unten, siehe Kapitaldienst III.) </t>
  </si>
  <si>
    <t>Erfassung des Materialaufwands (im normalen Geschäftsverlauf, z.B. aus Bilanz, betriebswirtschaftliche Auswertung)</t>
  </si>
  <si>
    <t>Entnahmen: sollten nur die dringend notwendigen Aufwändungen enthalten, die zur Bedienung aller privaten Verbindlichkeiten und der Bestreitung des Lebensunterhalts erforderlich sind!</t>
  </si>
  <si>
    <t xml:space="preserve">Entnahme des Zellschutzes in einzelnen Zellen (Kundenname, Kontonummer) </t>
  </si>
  <si>
    <t>Änderung der Fehlertexte (z.B. nur negative Zahlen möglich) = Verbesserung der Rückmeldung</t>
  </si>
  <si>
    <t>Zinsaufwand Girokonto (Dispo / KK-Kredit)</t>
  </si>
  <si>
    <t>KK-Kreditlinie (Ihr Dispokredit)</t>
  </si>
  <si>
    <t>Kundenhinweise / Erläuterungen zu den Eingaben (Freitext):</t>
  </si>
  <si>
    <t>IV. KK-Zinsaufwand (Girokonto)</t>
  </si>
  <si>
    <t>(Netto p.a.)</t>
  </si>
  <si>
    <t>Feld für weitere Kosten oder Einnahmen, z.B. saisonale Schwankungen</t>
  </si>
  <si>
    <t>Höchster Liquiditätsbedarf
(Finanzierungsbedarf)</t>
  </si>
  <si>
    <t>= verfügbare Liquidät</t>
  </si>
  <si>
    <t>Saldo Giro-Konto (Kontostand)</t>
  </si>
  <si>
    <t>xyz GmbH</t>
  </si>
  <si>
    <t>1234……</t>
  </si>
  <si>
    <t>Konto:</t>
  </si>
  <si>
    <t>1234…….</t>
  </si>
  <si>
    <t>Zins-durchschnitt</t>
  </si>
  <si>
    <t>Zinsen (Darlehen Stadtsparkasse MG)</t>
  </si>
  <si>
    <t>Tilgung (Darlehen Stadtsparkasse MG)</t>
  </si>
  <si>
    <t>Zinsen (Drittbanken)</t>
  </si>
  <si>
    <t>Tilgung (Drittbanken)</t>
  </si>
  <si>
    <t xml:space="preserve">Hilfestellung: Schauen Sie in Ihren Kontoauszug zum Rateneinzug. Dort finden Sie im Verwendungszweck den entsprechenden Saldo bzw. aktuelle Restschuld. </t>
  </si>
  <si>
    <t>I. Darlehen SSK Mönchengladbach</t>
  </si>
  <si>
    <t>Nur für Kunden der Stadtsparkasse Mönchengladbach</t>
  </si>
  <si>
    <t xml:space="preserve">Liebe Firmenkunden,
wir möchten Ihnen die Soforthilfe so unbürokratisch wie möglich zur Verfügung stellen. Uns ist bewusst, dass in der gegenwärtigen Situation eine Planung nur unter Annahmen möglich ist. Bitte machen Sie sich dennoch Gedanken über den voraussichtlichen Geschäftsverlauf der kommenden Monate mithilfe dieses Planungstools der Stadtsparkasse Mönchengladbach.
Der ausgewiesene "höchste Liquiditätsbedarf"  soll Ihnen eine Orientierung zur Höhe des zu beantragenden Kredites geben.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</si>
</sst>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_ ;[Red]\-#,##0.0\ "/>
    <numFmt numFmtId="165" formatCode="#,##0.0"/>
    <numFmt numFmtId="166" formatCode="0.00\ &quot;%&quot;"/>
    <numFmt numFmtId="167" formatCode="dd/mm/yy;@"/>
    <numFmt numFmtId="168" formatCode="_-* #,##0_-;\-* #,##0_-;_-* &quot;-&quot;??_-;_-@_-"/>
    <numFmt numFmtId="169" formatCode="0\ &quot;Tage&quot;"/>
    <numFmt numFmtId="170" formatCode="_-* #,##0.00\ _€_-;\-* #,##0.00\ _€_-;_-* &quot;-&quot;??\ _€_-;_-@_-"/>
  </numFmts>
  <fonts count="29" x14ac:knownFonts="1">
    <font>
      <sz val="10"/>
      <name val="Arial"/>
    </font>
    <font>
      <sz val="11"/>
      <color theme="1"/>
      <name val="Calibri"/>
      <family val="2"/>
      <scheme val="minor"/>
    </font>
    <font>
      <b/>
      <sz val="12"/>
      <name val="Sparkasse Rg"/>
      <family val="2"/>
    </font>
    <font>
      <sz val="12"/>
      <name val="Sparkasse Rg"/>
      <family val="2"/>
    </font>
    <font>
      <sz val="10"/>
      <name val="Sparkasse Rg"/>
      <family val="2"/>
    </font>
    <font>
      <b/>
      <sz val="14"/>
      <name val="Sparkasse Rg"/>
      <family val="2"/>
    </font>
    <font>
      <b/>
      <sz val="10"/>
      <name val="Sparkasse Rg"/>
      <family val="2"/>
    </font>
    <font>
      <i/>
      <sz val="10"/>
      <name val="Sparkasse Rg"/>
      <family val="2"/>
    </font>
    <font>
      <b/>
      <i/>
      <sz val="10"/>
      <name val="Sparkasse Rg"/>
      <family val="2"/>
    </font>
    <font>
      <i/>
      <sz val="9"/>
      <name val="Sparkasse Rg"/>
      <family val="2"/>
    </font>
    <font>
      <b/>
      <sz val="10"/>
      <color indexed="10"/>
      <name val="Sparkasse Rg"/>
      <family val="2"/>
    </font>
    <font>
      <b/>
      <sz val="11"/>
      <color indexed="10"/>
      <name val="Sparkasse Rg"/>
      <family val="2"/>
    </font>
    <font>
      <sz val="14"/>
      <color indexed="9"/>
      <name val="Sparkasse Rg"/>
      <family val="2"/>
    </font>
    <font>
      <b/>
      <sz val="12"/>
      <color indexed="9"/>
      <name val="Sparkasse Rg"/>
      <family val="2"/>
    </font>
    <font>
      <sz val="8"/>
      <name val="Arial"/>
      <family val="2"/>
    </font>
    <font>
      <sz val="10"/>
      <name val="Arial"/>
      <family val="2"/>
    </font>
    <font>
      <b/>
      <sz val="10"/>
      <name val="Arial"/>
      <family val="2"/>
    </font>
    <font>
      <sz val="10"/>
      <name val="Arial"/>
      <family val="2"/>
    </font>
    <font>
      <sz val="9"/>
      <color indexed="81"/>
      <name val="Segoe UI"/>
      <family val="2"/>
    </font>
    <font>
      <b/>
      <sz val="9"/>
      <color indexed="81"/>
      <name val="Segoe UI"/>
      <family val="2"/>
    </font>
    <font>
      <b/>
      <sz val="10"/>
      <color rgb="FFFF0000"/>
      <name val="Arial"/>
      <family val="2"/>
    </font>
    <font>
      <sz val="12"/>
      <name val="Arial"/>
      <family val="2"/>
    </font>
    <font>
      <b/>
      <sz val="12"/>
      <name val="Arial"/>
      <family val="2"/>
    </font>
    <font>
      <b/>
      <sz val="12"/>
      <color rgb="FFFF0000"/>
      <name val="Arial"/>
      <family val="2"/>
    </font>
    <font>
      <sz val="10"/>
      <color theme="0" tint="-0.249977111117893"/>
      <name val="Arial"/>
      <family val="2"/>
    </font>
    <font>
      <b/>
      <sz val="8"/>
      <color rgb="FFFF0000"/>
      <name val="Arial"/>
      <family val="2"/>
    </font>
    <font>
      <sz val="10"/>
      <color theme="4" tint="0.79998168889431442"/>
      <name val="Arial"/>
      <family val="2"/>
    </font>
    <font>
      <sz val="8"/>
      <color theme="0" tint="-0.499984740745262"/>
      <name val="Arial"/>
      <family val="2"/>
    </font>
    <font>
      <sz val="10"/>
      <color theme="0" tint="-0.499984740745262"/>
      <name val="Arial"/>
      <family val="2"/>
    </font>
  </fonts>
  <fills count="1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34"/>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99"/>
        <bgColor indexed="64"/>
      </patternFill>
    </fill>
  </fills>
  <borders count="149">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bottom style="thin">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thin">
        <color indexed="23"/>
      </left>
      <right style="medium">
        <color indexed="23"/>
      </right>
      <top style="thin">
        <color indexed="23"/>
      </top>
      <bottom style="thin">
        <color indexed="23"/>
      </bottom>
      <diagonal/>
    </border>
    <border>
      <left/>
      <right style="medium">
        <color indexed="23"/>
      </right>
      <top style="hair">
        <color indexed="23"/>
      </top>
      <bottom style="hair">
        <color indexed="23"/>
      </bottom>
      <diagonal/>
    </border>
    <border>
      <left style="thin">
        <color indexed="23"/>
      </left>
      <right style="thin">
        <color indexed="23"/>
      </right>
      <top style="medium">
        <color indexed="23"/>
      </top>
      <bottom/>
      <diagonal/>
    </border>
    <border>
      <left/>
      <right/>
      <top style="medium">
        <color indexed="23"/>
      </top>
      <bottom style="medium">
        <color indexed="23"/>
      </bottom>
      <diagonal/>
    </border>
    <border>
      <left style="thin">
        <color indexed="23"/>
      </left>
      <right style="thin">
        <color indexed="23"/>
      </right>
      <top style="thin">
        <color indexed="23"/>
      </top>
      <bottom style="medium">
        <color indexed="23"/>
      </bottom>
      <diagonal/>
    </border>
    <border>
      <left style="hair">
        <color indexed="64"/>
      </left>
      <right style="medium">
        <color indexed="23"/>
      </right>
      <top style="hair">
        <color indexed="64"/>
      </top>
      <bottom style="hair">
        <color indexed="64"/>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right/>
      <top style="medium">
        <color indexed="23"/>
      </top>
      <bottom/>
      <diagonal/>
    </border>
    <border>
      <left style="thin">
        <color indexed="55"/>
      </left>
      <right style="medium">
        <color indexed="55"/>
      </right>
      <top style="medium">
        <color indexed="55"/>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bottom style="medium">
        <color indexed="23"/>
      </bottom>
      <diagonal/>
    </border>
    <border>
      <left/>
      <right style="thin">
        <color indexed="23"/>
      </right>
      <top/>
      <bottom style="medium">
        <color indexed="23"/>
      </bottom>
      <diagonal/>
    </border>
    <border>
      <left/>
      <right/>
      <top/>
      <bottom style="medium">
        <color indexed="23"/>
      </bottom>
      <diagonal/>
    </border>
    <border>
      <left style="thin">
        <color indexed="55"/>
      </left>
      <right style="medium">
        <color indexed="55"/>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bottom style="hair">
        <color indexed="23"/>
      </bottom>
      <diagonal/>
    </border>
    <border>
      <left style="medium">
        <color indexed="23"/>
      </left>
      <right style="hair">
        <color indexed="23"/>
      </right>
      <top style="hair">
        <color indexed="23"/>
      </top>
      <bottom style="hair">
        <color indexed="23"/>
      </bottom>
      <diagonal/>
    </border>
    <border>
      <left style="thin">
        <color indexed="23"/>
      </left>
      <right style="medium">
        <color indexed="23"/>
      </right>
      <top style="medium">
        <color indexed="23"/>
      </top>
      <bottom/>
      <diagonal/>
    </border>
    <border>
      <left style="thin">
        <color indexed="23"/>
      </left>
      <right style="medium">
        <color indexed="23"/>
      </right>
      <top/>
      <bottom style="thin">
        <color indexed="23"/>
      </bottom>
      <diagonal/>
    </border>
    <border>
      <left style="medium">
        <color indexed="23"/>
      </left>
      <right style="hair">
        <color indexed="23"/>
      </right>
      <top style="hair">
        <color indexed="23"/>
      </top>
      <bottom style="medium">
        <color indexed="23"/>
      </bottom>
      <diagonal/>
    </border>
    <border>
      <left style="thin">
        <color indexed="23"/>
      </left>
      <right style="thin">
        <color indexed="23"/>
      </right>
      <top/>
      <bottom style="hair">
        <color indexed="23"/>
      </bottom>
      <diagonal/>
    </border>
    <border>
      <left/>
      <right style="medium">
        <color indexed="23"/>
      </right>
      <top/>
      <bottom style="hair">
        <color indexed="23"/>
      </bottom>
      <diagonal/>
    </border>
    <border>
      <left style="medium">
        <color indexed="23"/>
      </left>
      <right/>
      <top style="hair">
        <color indexed="23"/>
      </top>
      <bottom style="hair">
        <color indexed="23"/>
      </bottom>
      <diagonal/>
    </border>
    <border>
      <left/>
      <right/>
      <top style="hair">
        <color indexed="55"/>
      </top>
      <bottom style="hair">
        <color indexed="55"/>
      </bottom>
      <diagonal/>
    </border>
    <border>
      <left/>
      <right style="hair">
        <color indexed="23"/>
      </right>
      <top style="hair">
        <color indexed="23"/>
      </top>
      <bottom style="hair">
        <color indexed="23"/>
      </bottom>
      <diagonal/>
    </border>
    <border>
      <left style="hair">
        <color indexed="23"/>
      </left>
      <right style="medium">
        <color indexed="23"/>
      </right>
      <top/>
      <bottom/>
      <diagonal/>
    </border>
    <border>
      <left/>
      <right/>
      <top style="hair">
        <color indexed="23"/>
      </top>
      <bottom style="hair">
        <color indexed="23"/>
      </bottom>
      <diagonal/>
    </border>
    <border>
      <left style="thin">
        <color indexed="23"/>
      </left>
      <right style="thin">
        <color indexed="23"/>
      </right>
      <top style="hair">
        <color indexed="23"/>
      </top>
      <bottom/>
      <diagonal/>
    </border>
    <border>
      <left/>
      <right style="medium">
        <color indexed="23"/>
      </right>
      <top style="hair">
        <color indexed="23"/>
      </top>
      <bottom/>
      <diagonal/>
    </border>
    <border>
      <left style="thin">
        <color indexed="23"/>
      </left>
      <right style="thin">
        <color indexed="23"/>
      </right>
      <top/>
      <bottom/>
      <diagonal/>
    </border>
    <border>
      <left/>
      <right style="medium">
        <color indexed="23"/>
      </right>
      <top/>
      <bottom/>
      <diagonal/>
    </border>
    <border>
      <left style="thin">
        <color indexed="64"/>
      </left>
      <right style="thin">
        <color indexed="64"/>
      </right>
      <top style="hair">
        <color indexed="23"/>
      </top>
      <bottom style="hair">
        <color indexed="64"/>
      </bottom>
      <diagonal/>
    </border>
    <border>
      <left style="thin">
        <color indexed="64"/>
      </left>
      <right style="medium">
        <color indexed="23"/>
      </right>
      <top style="hair">
        <color indexed="23"/>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23"/>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23"/>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5"/>
      </left>
      <right style="medium">
        <color indexed="55"/>
      </right>
      <top style="medium">
        <color indexed="55"/>
      </top>
      <bottom style="medium">
        <color indexed="55"/>
      </bottom>
      <diagonal/>
    </border>
    <border>
      <left style="medium">
        <color indexed="55"/>
      </left>
      <right style="medium">
        <color indexed="23"/>
      </right>
      <top style="medium">
        <color indexed="55"/>
      </top>
      <bottom style="medium">
        <color indexed="55"/>
      </bottom>
      <diagonal/>
    </border>
    <border>
      <left style="thin">
        <color indexed="64"/>
      </left>
      <right style="thin">
        <color indexed="64"/>
      </right>
      <top style="medium">
        <color indexed="23"/>
      </top>
      <bottom style="medium">
        <color indexed="23"/>
      </bottom>
      <diagonal/>
    </border>
    <border>
      <left style="thin">
        <color indexed="64"/>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thin">
        <color indexed="64"/>
      </right>
      <top style="hair">
        <color indexed="64"/>
      </top>
      <bottom style="hair">
        <color indexed="64"/>
      </bottom>
      <diagonal/>
    </border>
    <border>
      <left style="thin">
        <color indexed="64"/>
      </left>
      <right style="thin">
        <color indexed="64"/>
      </right>
      <top style="medium">
        <color indexed="23"/>
      </top>
      <bottom style="hair">
        <color indexed="64"/>
      </bottom>
      <diagonal/>
    </border>
    <border>
      <left/>
      <right style="thin">
        <color indexed="64"/>
      </right>
      <top style="medium">
        <color indexed="23"/>
      </top>
      <bottom style="medium">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hair">
        <color indexed="23"/>
      </left>
      <right style="hair">
        <color indexed="23"/>
      </right>
      <top/>
      <bottom style="medium">
        <color indexed="23"/>
      </bottom>
      <diagonal/>
    </border>
    <border>
      <left style="hair">
        <color indexed="23"/>
      </left>
      <right/>
      <top/>
      <bottom style="medium">
        <color indexed="23"/>
      </bottom>
      <diagonal/>
    </border>
    <border>
      <left/>
      <right style="thin">
        <color indexed="64"/>
      </right>
      <top style="hair">
        <color indexed="64"/>
      </top>
      <bottom/>
      <diagonal/>
    </border>
    <border>
      <left/>
      <right style="thin">
        <color indexed="64"/>
      </right>
      <top style="medium">
        <color indexed="23"/>
      </top>
      <bottom style="hair">
        <color indexed="64"/>
      </bottom>
      <diagonal/>
    </border>
    <border>
      <left style="thin">
        <color indexed="64"/>
      </left>
      <right style="hair">
        <color indexed="23"/>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style="hair">
        <color indexed="23"/>
      </right>
      <top/>
      <bottom/>
      <diagonal/>
    </border>
    <border>
      <left style="hair">
        <color indexed="23"/>
      </left>
      <right style="hair">
        <color indexed="23"/>
      </right>
      <top/>
      <bottom/>
      <diagonal/>
    </border>
    <border>
      <left style="hair">
        <color indexed="23"/>
      </left>
      <right/>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right style="hair">
        <color indexed="23"/>
      </right>
      <top style="hair">
        <color indexed="23"/>
      </top>
      <bottom style="medium">
        <color indexed="23"/>
      </bottom>
      <diagonal/>
    </border>
    <border>
      <left/>
      <right/>
      <top/>
      <bottom style="hair">
        <color indexed="23"/>
      </bottom>
      <diagonal/>
    </border>
    <border>
      <left style="medium">
        <color indexed="23"/>
      </left>
      <right/>
      <top style="medium">
        <color indexed="23"/>
      </top>
      <bottom style="hair">
        <color indexed="64"/>
      </bottom>
      <diagonal/>
    </border>
    <border>
      <left/>
      <right/>
      <top style="medium">
        <color indexed="23"/>
      </top>
      <bottom style="hair">
        <color indexed="64"/>
      </bottom>
      <diagonal/>
    </border>
    <border>
      <left/>
      <right style="hair">
        <color indexed="23"/>
      </right>
      <top style="medium">
        <color indexed="23"/>
      </top>
      <bottom style="hair">
        <color indexed="64"/>
      </bottom>
      <diagonal/>
    </border>
    <border>
      <left style="medium">
        <color indexed="23"/>
      </left>
      <right/>
      <top style="hair">
        <color indexed="64"/>
      </top>
      <bottom/>
      <diagonal/>
    </border>
    <border>
      <left/>
      <right/>
      <top style="hair">
        <color indexed="64"/>
      </top>
      <bottom/>
      <diagonal/>
    </border>
    <border>
      <left/>
      <right style="hair">
        <color indexed="23"/>
      </right>
      <top style="hair">
        <color indexed="64"/>
      </top>
      <bottom/>
      <diagonal/>
    </border>
    <border>
      <left style="medium">
        <color indexed="23"/>
      </left>
      <right style="thin">
        <color indexed="64"/>
      </right>
      <top style="medium">
        <color indexed="23"/>
      </top>
      <bottom style="medium">
        <color indexed="23"/>
      </bottom>
      <diagonal/>
    </border>
    <border>
      <left style="thin">
        <color indexed="64"/>
      </left>
      <right style="hair">
        <color indexed="23"/>
      </right>
      <top style="medium">
        <color indexed="23"/>
      </top>
      <bottom style="medium">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thin">
        <color indexed="23"/>
      </right>
      <top style="medium">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thin">
        <color indexed="23"/>
      </bottom>
      <diagonal/>
    </border>
    <border>
      <left style="thin">
        <color indexed="23"/>
      </left>
      <right style="thin">
        <color indexed="23"/>
      </right>
      <top/>
      <bottom style="medium">
        <color indexed="23"/>
      </bottom>
      <diagonal/>
    </border>
    <border>
      <left style="medium">
        <color indexed="23"/>
      </left>
      <right style="thin">
        <color indexed="23"/>
      </right>
      <top style="thin">
        <color indexed="23"/>
      </top>
      <bottom style="thin">
        <color indexed="23"/>
      </bottom>
      <diagonal/>
    </border>
    <border>
      <left style="medium">
        <color indexed="23"/>
      </left>
      <right/>
      <top style="medium">
        <color indexed="23"/>
      </top>
      <bottom style="thin">
        <color indexed="23"/>
      </bottom>
      <diagonal/>
    </border>
    <border>
      <left/>
      <right style="thin">
        <color indexed="23"/>
      </right>
      <top style="medium">
        <color indexed="23"/>
      </top>
      <bottom/>
      <diagonal/>
    </border>
    <border>
      <left style="medium">
        <color indexed="23"/>
      </left>
      <right/>
      <top/>
      <bottom style="medium">
        <color indexed="23"/>
      </bottom>
      <diagonal/>
    </border>
    <border>
      <left style="thin">
        <color indexed="23"/>
      </left>
      <right/>
      <top style="medium">
        <color indexed="23"/>
      </top>
      <bottom/>
      <diagonal/>
    </border>
    <border>
      <left/>
      <right style="medium">
        <color indexed="23"/>
      </right>
      <top/>
      <bottom style="medium">
        <color indexed="23"/>
      </bottom>
      <diagonal/>
    </border>
    <border>
      <left style="medium">
        <color indexed="23"/>
      </left>
      <right/>
      <top style="hair">
        <color indexed="23"/>
      </top>
      <bottom/>
      <diagonal/>
    </border>
    <border>
      <left/>
      <right style="thin">
        <color indexed="23"/>
      </right>
      <top style="hair">
        <color indexed="23"/>
      </top>
      <bottom/>
      <diagonal/>
    </border>
    <border>
      <left/>
      <right style="hair">
        <color indexed="23"/>
      </right>
      <top/>
      <bottom/>
      <diagonal/>
    </border>
    <border>
      <left/>
      <right style="thin">
        <color indexed="23"/>
      </right>
      <top style="hair">
        <color indexed="23"/>
      </top>
      <bottom style="hair">
        <color indexed="23"/>
      </bottom>
      <diagonal/>
    </border>
    <border>
      <left/>
      <right style="hair">
        <color indexed="23"/>
      </right>
      <top style="medium">
        <color indexed="23"/>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55"/>
      </right>
      <top style="hair">
        <color indexed="23"/>
      </top>
      <bottom style="medium">
        <color indexed="23"/>
      </bottom>
      <diagonal/>
    </border>
    <border>
      <left style="thin">
        <color indexed="23"/>
      </left>
      <right style="medium">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s>
  <cellStyleXfs count="4">
    <xf numFmtId="0" fontId="0" fillId="0" borderId="0" applyBorder="0"/>
    <xf numFmtId="43" fontId="15" fillId="0" borderId="0" applyFont="0" applyFill="0" applyBorder="0" applyAlignment="0" applyProtection="0"/>
    <xf numFmtId="9" fontId="15" fillId="0" borderId="0" applyFont="0" applyFill="0" applyBorder="0" applyAlignment="0" applyProtection="0"/>
    <xf numFmtId="0" fontId="1" fillId="0" borderId="0"/>
  </cellStyleXfs>
  <cellXfs count="425">
    <xf numFmtId="0" fontId="0" fillId="0" borderId="0" xfId="0"/>
    <xf numFmtId="3" fontId="8" fillId="2" borderId="2" xfId="0" applyNumberFormat="1" applyFont="1" applyFill="1" applyBorder="1" applyAlignment="1" applyProtection="1">
      <alignment horizontal="right" vertical="top"/>
    </xf>
    <xf numFmtId="0" fontId="4" fillId="3" borderId="3" xfId="0"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center" vertical="top"/>
      <protection locked="0"/>
    </xf>
    <xf numFmtId="165" fontId="4" fillId="4" borderId="4" xfId="0" applyNumberFormat="1" applyFont="1" applyFill="1" applyBorder="1" applyAlignment="1" applyProtection="1">
      <alignment horizontal="right" vertical="top"/>
      <protection locked="0"/>
    </xf>
    <xf numFmtId="165" fontId="4" fillId="4" borderId="1" xfId="0" applyNumberFormat="1" applyFont="1" applyFill="1" applyBorder="1" applyAlignment="1" applyProtection="1">
      <alignment horizontal="center" vertical="top"/>
      <protection locked="0"/>
    </xf>
    <xf numFmtId="165" fontId="4" fillId="4" borderId="1" xfId="0" applyNumberFormat="1" applyFont="1" applyFill="1" applyBorder="1" applyAlignment="1" applyProtection="1">
      <alignment horizontal="right" vertical="top"/>
      <protection locked="0"/>
    </xf>
    <xf numFmtId="165" fontId="4" fillId="4" borderId="5" xfId="0" applyNumberFormat="1" applyFont="1" applyFill="1" applyBorder="1" applyAlignment="1" applyProtection="1">
      <alignment horizontal="right" vertical="top"/>
      <protection locked="0"/>
    </xf>
    <xf numFmtId="165" fontId="4" fillId="4" borderId="6" xfId="0" applyNumberFormat="1" applyFont="1" applyFill="1" applyBorder="1" applyAlignment="1" applyProtection="1">
      <alignment horizontal="right" vertical="top"/>
      <protection locked="0"/>
    </xf>
    <xf numFmtId="3" fontId="8" fillId="2" borderId="7" xfId="0" applyNumberFormat="1" applyFont="1" applyFill="1" applyBorder="1" applyAlignment="1" applyProtection="1">
      <alignment horizontal="right" vertical="top"/>
    </xf>
    <xf numFmtId="164" fontId="6" fillId="3" borderId="8" xfId="0" applyNumberFormat="1" applyFont="1" applyFill="1" applyBorder="1" applyAlignment="1" applyProtection="1">
      <alignment horizontal="center" vertical="top"/>
      <protection locked="0"/>
    </xf>
    <xf numFmtId="2" fontId="6" fillId="3" borderId="9" xfId="0" applyNumberFormat="1" applyFont="1" applyFill="1" applyBorder="1" applyAlignment="1" applyProtection="1">
      <alignment horizontal="left" vertical="top"/>
      <protection locked="0"/>
    </xf>
    <xf numFmtId="3" fontId="4" fillId="5" borderId="1" xfId="0" applyNumberFormat="1" applyFont="1" applyFill="1" applyBorder="1" applyAlignment="1" applyProtection="1">
      <alignment horizontal="right" vertical="top"/>
      <protection locked="0"/>
    </xf>
    <xf numFmtId="3" fontId="4" fillId="5" borderId="10" xfId="0" applyNumberFormat="1" applyFont="1" applyFill="1" applyBorder="1" applyAlignment="1" applyProtection="1">
      <alignment horizontal="right" vertical="top"/>
      <protection locked="0"/>
    </xf>
    <xf numFmtId="3" fontId="4" fillId="5" borderId="2" xfId="0" applyNumberFormat="1" applyFont="1" applyFill="1" applyBorder="1" applyAlignment="1" applyProtection="1">
      <alignment horizontal="right" vertical="top"/>
      <protection locked="0"/>
    </xf>
    <xf numFmtId="165" fontId="4" fillId="4" borderId="11"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right" vertical="top"/>
      <protection locked="0"/>
    </xf>
    <xf numFmtId="3" fontId="4" fillId="2" borderId="7" xfId="0" applyNumberFormat="1" applyFont="1" applyFill="1" applyBorder="1" applyAlignment="1" applyProtection="1">
      <alignment horizontal="right" vertical="top"/>
    </xf>
    <xf numFmtId="3" fontId="4" fillId="2" borderId="2" xfId="0" applyNumberFormat="1" applyFont="1" applyFill="1" applyBorder="1" applyAlignment="1" applyProtection="1">
      <alignment horizontal="right" vertical="top"/>
    </xf>
    <xf numFmtId="165" fontId="4" fillId="2" borderId="4" xfId="0" applyNumberFormat="1" applyFont="1" applyFill="1" applyBorder="1" applyAlignment="1" applyProtection="1">
      <alignment horizontal="right" vertical="top"/>
    </xf>
    <xf numFmtId="165" fontId="4" fillId="2" borderId="1" xfId="0" applyNumberFormat="1" applyFont="1" applyFill="1" applyBorder="1" applyAlignment="1" applyProtection="1">
      <alignment horizontal="right" vertical="top"/>
    </xf>
    <xf numFmtId="0" fontId="2" fillId="3" borderId="5" xfId="0" applyFont="1" applyFill="1" applyBorder="1" applyAlignment="1" applyProtection="1">
      <alignment horizontal="right" vertical="top"/>
      <protection locked="0"/>
    </xf>
    <xf numFmtId="1" fontId="3" fillId="0" borderId="0" xfId="0" applyNumberFormat="1" applyFont="1" applyBorder="1" applyAlignment="1" applyProtection="1">
      <alignment vertical="top"/>
      <protection locked="0"/>
    </xf>
    <xf numFmtId="0" fontId="3" fillId="0" borderId="0" xfId="0" applyFont="1" applyBorder="1" applyAlignment="1" applyProtection="1">
      <alignment vertical="top"/>
      <protection locked="0"/>
    </xf>
    <xf numFmtId="0" fontId="5"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1"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164" fontId="4" fillId="0" borderId="0" xfId="0" applyNumberFormat="1" applyFont="1" applyAlignment="1" applyProtection="1">
      <alignment horizontal="center" vertical="top"/>
      <protection locked="0"/>
    </xf>
    <xf numFmtId="164" fontId="4" fillId="0" borderId="0" xfId="0" applyNumberFormat="1" applyFont="1" applyFill="1" applyBorder="1" applyAlignment="1" applyProtection="1">
      <alignment horizontal="center" vertical="top"/>
      <protection locked="0"/>
    </xf>
    <xf numFmtId="164" fontId="6" fillId="3" borderId="15" xfId="0" applyNumberFormat="1" applyFont="1" applyFill="1" applyBorder="1" applyAlignment="1" applyProtection="1">
      <alignment horizontal="center" vertical="top"/>
      <protection locked="0"/>
    </xf>
    <xf numFmtId="0" fontId="6" fillId="3" borderId="16" xfId="0" applyFont="1" applyFill="1" applyBorder="1" applyAlignment="1" applyProtection="1">
      <alignment horizontal="center" vertical="top" wrapText="1"/>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center" vertical="top"/>
      <protection locked="0"/>
    </xf>
    <xf numFmtId="0" fontId="6" fillId="3" borderId="18" xfId="0" applyFont="1" applyFill="1" applyBorder="1" applyAlignment="1" applyProtection="1">
      <alignment horizontal="center" vertical="top"/>
      <protection locked="0"/>
    </xf>
    <xf numFmtId="11" fontId="4" fillId="0" borderId="0" xfId="0" applyNumberFormat="1" applyFont="1" applyAlignment="1" applyProtection="1">
      <alignment vertical="top"/>
      <protection locked="0"/>
    </xf>
    <xf numFmtId="0" fontId="4" fillId="3" borderId="19" xfId="0" applyFont="1" applyFill="1" applyBorder="1" applyAlignment="1" applyProtection="1">
      <alignment horizontal="center" vertical="top"/>
      <protection locked="0"/>
    </xf>
    <xf numFmtId="0" fontId="4" fillId="3" borderId="20" xfId="0" applyFont="1" applyFill="1" applyBorder="1" applyAlignment="1" applyProtection="1">
      <alignment horizontal="center" vertical="top"/>
      <protection locked="0"/>
    </xf>
    <xf numFmtId="0" fontId="4" fillId="3" borderId="21" xfId="0" applyFont="1" applyFill="1" applyBorder="1" applyAlignment="1" applyProtection="1">
      <alignment horizontal="center" vertical="top"/>
      <protection locked="0"/>
    </xf>
    <xf numFmtId="0" fontId="4" fillId="3" borderId="22" xfId="0" applyFont="1" applyFill="1" applyBorder="1" applyAlignment="1" applyProtection="1">
      <alignment horizontal="center" vertical="top" wrapText="1"/>
      <protection locked="0"/>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164" fontId="8" fillId="2" borderId="25" xfId="0" applyNumberFormat="1" applyFont="1" applyFill="1" applyBorder="1" applyAlignment="1" applyProtection="1">
      <alignment horizontal="right" vertical="top"/>
      <protection locked="0"/>
    </xf>
    <xf numFmtId="164" fontId="8" fillId="2" borderId="26" xfId="0" applyNumberFormat="1" applyFont="1" applyFill="1" applyBorder="1" applyAlignment="1" applyProtection="1">
      <alignment horizontal="right" vertical="top"/>
      <protection locked="0"/>
    </xf>
    <xf numFmtId="3" fontId="4" fillId="2" borderId="27" xfId="0" applyNumberFormat="1" applyFont="1" applyFill="1" applyBorder="1" applyAlignment="1" applyProtection="1">
      <alignment horizontal="right" vertical="top"/>
      <protection locked="0"/>
    </xf>
    <xf numFmtId="3" fontId="4" fillId="2" borderId="1" xfId="0" applyNumberFormat="1" applyFont="1" applyFill="1" applyBorder="1" applyAlignment="1" applyProtection="1">
      <alignment horizontal="right" vertical="top"/>
      <protection locked="0"/>
    </xf>
    <xf numFmtId="3" fontId="4" fillId="2" borderId="10" xfId="0" applyNumberFormat="1" applyFont="1" applyFill="1" applyBorder="1" applyAlignment="1" applyProtection="1">
      <alignment horizontal="righ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horizontal="center" vertical="top"/>
      <protection locked="0"/>
    </xf>
    <xf numFmtId="164" fontId="4" fillId="0" borderId="0" xfId="0" applyNumberFormat="1" applyFont="1" applyFill="1" applyAlignment="1" applyProtection="1">
      <alignment horizontal="center" vertical="top"/>
      <protection locked="0"/>
    </xf>
    <xf numFmtId="0" fontId="6" fillId="3" borderId="28"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vertical="top" wrapText="1" shrinkToFit="1"/>
      <protection locked="0"/>
    </xf>
    <xf numFmtId="0" fontId="4" fillId="3" borderId="29"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3" fontId="6" fillId="2" borderId="30" xfId="0" applyNumberFormat="1" applyFont="1" applyFill="1" applyBorder="1" applyAlignment="1" applyProtection="1">
      <alignment horizontal="right" vertical="top"/>
      <protection locked="0"/>
    </xf>
    <xf numFmtId="164" fontId="8" fillId="2" borderId="31" xfId="0" applyNumberFormat="1" applyFont="1" applyFill="1" applyBorder="1" applyAlignment="1" applyProtection="1">
      <alignment horizontal="right" vertical="top"/>
      <protection locked="0"/>
    </xf>
    <xf numFmtId="164" fontId="8" fillId="2" borderId="32"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164" fontId="8"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Alignment="1" applyProtection="1">
      <alignment vertical="top"/>
      <protection locked="0"/>
    </xf>
    <xf numFmtId="1" fontId="9" fillId="0" borderId="0" xfId="0" applyNumberFormat="1" applyFont="1" applyAlignment="1" applyProtection="1">
      <alignment vertical="top"/>
      <protection locked="0"/>
    </xf>
    <xf numFmtId="3" fontId="6" fillId="0" borderId="0" xfId="0" applyNumberFormat="1" applyFont="1" applyFill="1" applyBorder="1" applyAlignment="1" applyProtection="1">
      <alignment horizontal="right" vertical="top"/>
      <protection locked="0"/>
    </xf>
    <xf numFmtId="3" fontId="6" fillId="0" borderId="0" xfId="0" applyNumberFormat="1" applyFont="1" applyFill="1" applyBorder="1" applyAlignment="1" applyProtection="1">
      <alignment vertical="top"/>
      <protection locked="0"/>
    </xf>
    <xf numFmtId="3" fontId="10" fillId="0" borderId="0" xfId="0" applyNumberFormat="1" applyFont="1" applyFill="1" applyBorder="1" applyAlignment="1" applyProtection="1">
      <alignment horizontal="right" vertical="top"/>
      <protection locked="0"/>
    </xf>
    <xf numFmtId="0" fontId="4" fillId="2" borderId="34" xfId="0" applyFont="1" applyFill="1" applyBorder="1" applyAlignment="1" applyProtection="1">
      <alignment horizontal="right" vertical="top"/>
      <protection locked="0"/>
    </xf>
    <xf numFmtId="0" fontId="4" fillId="2" borderId="35" xfId="0" applyFont="1" applyFill="1" applyBorder="1" applyAlignment="1" applyProtection="1">
      <alignment horizontal="right" vertical="top"/>
      <protection locked="0"/>
    </xf>
    <xf numFmtId="3" fontId="4" fillId="2" borderId="2" xfId="0" applyNumberFormat="1" applyFont="1" applyFill="1" applyBorder="1" applyAlignment="1" applyProtection="1">
      <alignment vertical="top"/>
      <protection locked="0"/>
    </xf>
    <xf numFmtId="3" fontId="4" fillId="2" borderId="7" xfId="0" applyNumberFormat="1" applyFont="1" applyFill="1" applyBorder="1" applyAlignment="1" applyProtection="1">
      <alignment vertical="top"/>
      <protection locked="0"/>
    </xf>
    <xf numFmtId="3" fontId="8" fillId="2" borderId="36" xfId="0" applyNumberFormat="1" applyFont="1" applyFill="1" applyBorder="1" applyAlignment="1" applyProtection="1">
      <alignment horizontal="right" vertical="top"/>
      <protection locked="0"/>
    </xf>
    <xf numFmtId="3" fontId="4" fillId="2" borderId="33" xfId="0" applyNumberFormat="1" applyFont="1" applyFill="1" applyBorder="1" applyAlignment="1" applyProtection="1">
      <alignment horizontal="right" vertical="top"/>
      <protection locked="0"/>
    </xf>
    <xf numFmtId="0" fontId="4" fillId="2" borderId="33" xfId="0" applyFont="1" applyFill="1" applyBorder="1" applyAlignment="1" applyProtection="1">
      <alignment vertical="top"/>
      <protection locked="0"/>
    </xf>
    <xf numFmtId="0" fontId="4" fillId="2" borderId="37" xfId="0" applyFont="1" applyFill="1" applyBorder="1" applyAlignment="1" applyProtection="1">
      <alignment vertical="top"/>
      <protection locked="0"/>
    </xf>
    <xf numFmtId="0" fontId="4" fillId="2" borderId="35" xfId="0" applyFont="1" applyFill="1" applyBorder="1" applyAlignment="1" applyProtection="1">
      <alignment vertical="top"/>
      <protection locked="0"/>
    </xf>
    <xf numFmtId="3" fontId="4" fillId="2" borderId="38" xfId="0" applyNumberFormat="1" applyFont="1" applyFill="1" applyBorder="1" applyAlignment="1" applyProtection="1">
      <alignment vertical="top"/>
      <protection locked="0"/>
    </xf>
    <xf numFmtId="3" fontId="4" fillId="2" borderId="39" xfId="0" applyNumberFormat="1" applyFont="1" applyFill="1" applyBorder="1" applyAlignment="1" applyProtection="1">
      <alignment vertical="top"/>
      <protection locked="0"/>
    </xf>
    <xf numFmtId="164" fontId="10" fillId="0" borderId="0" xfId="0" applyNumberFormat="1" applyFont="1" applyFill="1" applyBorder="1" applyAlignment="1" applyProtection="1">
      <alignment horizontal="right" vertical="top"/>
      <protection locked="0"/>
    </xf>
    <xf numFmtId="3" fontId="4" fillId="2" borderId="40" xfId="0" applyNumberFormat="1" applyFont="1" applyFill="1" applyBorder="1" applyAlignment="1" applyProtection="1">
      <alignment vertical="top"/>
      <protection locked="0"/>
    </xf>
    <xf numFmtId="3" fontId="4" fillId="2" borderId="41" xfId="0" applyNumberFormat="1" applyFont="1" applyFill="1" applyBorder="1" applyAlignment="1" applyProtection="1">
      <alignment vertical="top"/>
      <protection locked="0"/>
    </xf>
    <xf numFmtId="3" fontId="4" fillId="2" borderId="42" xfId="0" applyNumberFormat="1" applyFont="1" applyFill="1" applyBorder="1" applyAlignment="1" applyProtection="1">
      <alignment vertical="top"/>
      <protection locked="0"/>
    </xf>
    <xf numFmtId="3" fontId="4" fillId="2" borderId="43" xfId="0" applyNumberFormat="1" applyFont="1" applyFill="1" applyBorder="1" applyAlignment="1" applyProtection="1">
      <alignment vertical="top"/>
      <protection locked="0"/>
    </xf>
    <xf numFmtId="3" fontId="4" fillId="6" borderId="44" xfId="0" applyNumberFormat="1" applyFont="1" applyFill="1" applyBorder="1" applyAlignment="1" applyProtection="1">
      <alignment vertical="top"/>
      <protection locked="0"/>
    </xf>
    <xf numFmtId="3" fontId="4" fillId="6" borderId="45" xfId="0" applyNumberFormat="1" applyFont="1" applyFill="1" applyBorder="1" applyAlignment="1" applyProtection="1">
      <alignment vertical="top"/>
      <protection locked="0"/>
    </xf>
    <xf numFmtId="0" fontId="4" fillId="0" borderId="0" xfId="0" applyFont="1" applyProtection="1">
      <protection locked="0"/>
    </xf>
    <xf numFmtId="1" fontId="4" fillId="0" borderId="0" xfId="0" applyNumberFormat="1" applyFont="1" applyProtection="1">
      <protection locked="0"/>
    </xf>
    <xf numFmtId="3" fontId="4" fillId="2" borderId="46" xfId="0" applyNumberFormat="1" applyFont="1" applyFill="1" applyBorder="1" applyAlignment="1" applyProtection="1">
      <alignment vertical="top"/>
      <protection locked="0"/>
    </xf>
    <xf numFmtId="3" fontId="4" fillId="2" borderId="47" xfId="0" applyNumberFormat="1" applyFont="1" applyFill="1" applyBorder="1" applyAlignment="1" applyProtection="1">
      <alignment vertical="top"/>
      <protection locked="0"/>
    </xf>
    <xf numFmtId="0" fontId="4" fillId="0" borderId="48" xfId="0" applyFont="1" applyBorder="1" applyAlignment="1" applyProtection="1">
      <alignment horizontal="center" vertical="top"/>
      <protection locked="0"/>
    </xf>
    <xf numFmtId="0" fontId="4" fillId="0" borderId="49" xfId="0" applyFont="1" applyBorder="1" applyAlignment="1" applyProtection="1">
      <alignment horizontal="center" vertical="top"/>
      <protection locked="0"/>
    </xf>
    <xf numFmtId="1" fontId="4" fillId="0" borderId="50" xfId="0" applyNumberFormat="1" applyFont="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Protection="1">
      <protection locked="0"/>
    </xf>
    <xf numFmtId="165" fontId="4" fillId="0" borderId="51" xfId="0" applyNumberFormat="1" applyFont="1" applyFill="1" applyBorder="1" applyAlignment="1" applyProtection="1">
      <alignment horizontal="center"/>
      <protection locked="0"/>
    </xf>
    <xf numFmtId="166" fontId="4" fillId="0" borderId="52" xfId="0" applyNumberFormat="1" applyFont="1" applyFill="1" applyBorder="1" applyAlignment="1" applyProtection="1">
      <alignment horizontal="center"/>
      <protection locked="0"/>
    </xf>
    <xf numFmtId="167" fontId="4" fillId="0" borderId="53" xfId="0" applyNumberFormat="1" applyFont="1" applyFill="1" applyBorder="1" applyAlignment="1" applyProtection="1">
      <alignment horizontal="center"/>
      <protection locked="0"/>
    </xf>
    <xf numFmtId="1" fontId="4" fillId="0" borderId="0" xfId="0" applyNumberFormat="1" applyFont="1" applyFill="1" applyBorder="1" applyProtection="1">
      <protection locked="0"/>
    </xf>
    <xf numFmtId="165" fontId="4" fillId="3" borderId="51" xfId="0" applyNumberFormat="1" applyFont="1" applyFill="1" applyBorder="1" applyAlignment="1" applyProtection="1">
      <alignment horizontal="center"/>
      <protection locked="0"/>
    </xf>
    <xf numFmtId="166" fontId="4" fillId="3" borderId="52" xfId="0" applyNumberFormat="1" applyFont="1" applyFill="1" applyBorder="1" applyAlignment="1" applyProtection="1">
      <alignment horizontal="center"/>
      <protection locked="0"/>
    </xf>
    <xf numFmtId="167" fontId="4" fillId="3" borderId="53" xfId="0" applyNumberFormat="1" applyFont="1" applyFill="1" applyBorder="1" applyAlignment="1" applyProtection="1">
      <alignment horizontal="center"/>
      <protection locked="0"/>
    </xf>
    <xf numFmtId="165" fontId="4" fillId="0" borderId="54" xfId="0" applyNumberFormat="1" applyFont="1" applyFill="1" applyBorder="1" applyAlignment="1" applyProtection="1">
      <alignment horizontal="center"/>
      <protection locked="0"/>
    </xf>
    <xf numFmtId="166" fontId="4" fillId="0" borderId="55" xfId="0" applyNumberFormat="1" applyFont="1" applyFill="1" applyBorder="1" applyAlignment="1" applyProtection="1">
      <alignment horizontal="center"/>
      <protection locked="0"/>
    </xf>
    <xf numFmtId="167" fontId="4" fillId="0" borderId="56"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49" fontId="4" fillId="0" borderId="0" xfId="0" applyNumberFormat="1" applyFont="1" applyFill="1" applyBorder="1" applyAlignment="1" applyProtection="1">
      <alignment horizontal="left"/>
      <protection locked="0"/>
    </xf>
    <xf numFmtId="0" fontId="4" fillId="0" borderId="0" xfId="0" applyFont="1" applyAlignment="1" applyProtection="1">
      <protection locked="0"/>
    </xf>
    <xf numFmtId="49" fontId="4" fillId="0" borderId="0" xfId="0" applyNumberFormat="1" applyFont="1" applyAlignment="1" applyProtection="1">
      <alignment horizontal="left" wrapText="1"/>
      <protection locked="0"/>
    </xf>
    <xf numFmtId="49" fontId="4" fillId="0" borderId="0" xfId="0" applyNumberFormat="1" applyFont="1" applyBorder="1" applyAlignment="1" applyProtection="1">
      <alignment horizontal="left"/>
      <protection locked="0"/>
    </xf>
    <xf numFmtId="3" fontId="10" fillId="2" borderId="8" xfId="0" applyNumberFormat="1" applyFont="1" applyFill="1" applyBorder="1" applyAlignment="1" applyProtection="1">
      <alignment horizontal="right" vertical="top"/>
      <protection hidden="1"/>
    </xf>
    <xf numFmtId="3" fontId="10" fillId="2" borderId="28" xfId="0" applyNumberFormat="1" applyFont="1" applyFill="1" applyBorder="1" applyAlignment="1" applyProtection="1">
      <alignment horizontal="right" vertical="top"/>
      <protection hidden="1"/>
    </xf>
    <xf numFmtId="3" fontId="10" fillId="2" borderId="57" xfId="0" applyNumberFormat="1" applyFont="1" applyFill="1" applyBorder="1" applyAlignment="1" applyProtection="1">
      <alignment horizontal="right" vertical="top"/>
      <protection hidden="1"/>
    </xf>
    <xf numFmtId="3" fontId="10" fillId="2" borderId="58" xfId="0" applyNumberFormat="1" applyFont="1" applyFill="1" applyBorder="1" applyAlignment="1" applyProtection="1">
      <alignment horizontal="right" vertical="top"/>
      <protection hidden="1"/>
    </xf>
    <xf numFmtId="3" fontId="6" fillId="2" borderId="59" xfId="0" applyNumberFormat="1" applyFont="1" applyFill="1" applyBorder="1" applyAlignment="1" applyProtection="1">
      <alignment horizontal="right" vertical="top"/>
      <protection hidden="1"/>
    </xf>
    <xf numFmtId="3" fontId="6" fillId="2" borderId="60" xfId="0" applyNumberFormat="1" applyFont="1" applyFill="1" applyBorder="1" applyAlignment="1" applyProtection="1">
      <alignment horizontal="right" vertical="top"/>
      <protection hidden="1"/>
    </xf>
    <xf numFmtId="3" fontId="11" fillId="7" borderId="61" xfId="0" applyNumberFormat="1" applyFont="1" applyFill="1" applyBorder="1" applyAlignment="1" applyProtection="1">
      <alignment horizontal="center"/>
      <protection hidden="1"/>
    </xf>
    <xf numFmtId="3" fontId="11" fillId="7" borderId="62" xfId="0" applyNumberFormat="1" applyFont="1" applyFill="1" applyBorder="1" applyAlignment="1" applyProtection="1">
      <alignment horizontal="center"/>
      <protection hidden="1"/>
    </xf>
    <xf numFmtId="165" fontId="10" fillId="8" borderId="59" xfId="0" applyNumberFormat="1" applyFont="1" applyFill="1" applyBorder="1" applyAlignment="1" applyProtection="1">
      <alignment horizontal="right" vertical="top"/>
      <protection hidden="1"/>
    </xf>
    <xf numFmtId="3" fontId="10" fillId="8" borderId="63" xfId="0" applyNumberFormat="1" applyFont="1" applyFill="1" applyBorder="1" applyAlignment="1" applyProtection="1">
      <alignment horizontal="right" vertical="top"/>
      <protection hidden="1"/>
    </xf>
    <xf numFmtId="14" fontId="13" fillId="3" borderId="6" xfId="0" applyNumberFormat="1" applyFont="1" applyFill="1" applyBorder="1" applyAlignment="1" applyProtection="1">
      <alignment horizontal="center" vertical="center"/>
      <protection hidden="1"/>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3" fontId="4" fillId="6" borderId="124" xfId="0" applyNumberFormat="1" applyFont="1" applyFill="1" applyBorder="1" applyAlignment="1" applyProtection="1">
      <alignment horizontal="right" vertical="top"/>
      <protection locked="0"/>
    </xf>
    <xf numFmtId="3" fontId="4" fillId="6" borderId="1" xfId="0" applyNumberFormat="1" applyFont="1" applyFill="1" applyBorder="1" applyAlignment="1" applyProtection="1">
      <alignment horizontal="right" vertical="top"/>
      <protection locked="0"/>
    </xf>
    <xf numFmtId="43" fontId="0" fillId="0" borderId="0" xfId="1" applyFont="1"/>
    <xf numFmtId="0" fontId="16" fillId="0" borderId="0" xfId="0" applyFont="1"/>
    <xf numFmtId="0" fontId="17" fillId="0" borderId="0" xfId="0" applyFont="1"/>
    <xf numFmtId="0" fontId="20"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Border="1"/>
    <xf numFmtId="0" fontId="15" fillId="0" borderId="0" xfId="0" applyFont="1"/>
    <xf numFmtId="0" fontId="17" fillId="0" borderId="125" xfId="0" applyFont="1" applyBorder="1"/>
    <xf numFmtId="0" fontId="15" fillId="0" borderId="0" xfId="0" applyFont="1" applyAlignment="1">
      <alignment vertical="center"/>
    </xf>
    <xf numFmtId="168" fontId="0" fillId="9" borderId="125" xfId="0" applyNumberFormat="1" applyFill="1" applyBorder="1"/>
    <xf numFmtId="168" fontId="15" fillId="9" borderId="125" xfId="1" applyNumberFormat="1" applyFont="1" applyFill="1" applyBorder="1"/>
    <xf numFmtId="0" fontId="21" fillId="0" borderId="0" xfId="0" applyFont="1"/>
    <xf numFmtId="0" fontId="16" fillId="0" borderId="0" xfId="0" applyFont="1" applyAlignment="1">
      <alignment vertical="center"/>
    </xf>
    <xf numFmtId="0" fontId="24" fillId="0" borderId="0" xfId="0" applyFont="1" applyFill="1" applyBorder="1" applyAlignment="1"/>
    <xf numFmtId="0" fontId="0" fillId="0" borderId="0" xfId="0" applyFill="1"/>
    <xf numFmtId="0" fontId="16" fillId="0" borderId="0" xfId="0" applyFont="1" applyBorder="1"/>
    <xf numFmtId="43" fontId="0" fillId="0" borderId="0" xfId="1" applyFont="1" applyBorder="1"/>
    <xf numFmtId="0" fontId="20" fillId="0" borderId="131" xfId="0" applyFont="1" applyBorder="1"/>
    <xf numFmtId="0" fontId="16" fillId="0" borderId="132" xfId="0" applyFont="1" applyBorder="1"/>
    <xf numFmtId="0" fontId="0" fillId="0" borderId="132" xfId="0" applyBorder="1"/>
    <xf numFmtId="0" fontId="0" fillId="0" borderId="133" xfId="0" applyBorder="1"/>
    <xf numFmtId="0" fontId="0" fillId="0" borderId="134" xfId="0" applyBorder="1"/>
    <xf numFmtId="0" fontId="17" fillId="0" borderId="135" xfId="0" applyFont="1" applyBorder="1"/>
    <xf numFmtId="0" fontId="16" fillId="0" borderId="134" xfId="0" applyFont="1" applyBorder="1"/>
    <xf numFmtId="0" fontId="0" fillId="0" borderId="136" xfId="0" applyBorder="1"/>
    <xf numFmtId="0" fontId="17" fillId="0" borderId="132" xfId="0" applyFont="1" applyBorder="1"/>
    <xf numFmtId="0" fontId="17" fillId="0" borderId="132" xfId="0" applyFont="1" applyBorder="1" applyAlignment="1">
      <alignment horizontal="center"/>
    </xf>
    <xf numFmtId="0" fontId="15" fillId="0" borderId="133" xfId="0" applyFont="1" applyBorder="1"/>
    <xf numFmtId="0" fontId="17" fillId="0" borderId="134" xfId="0" applyFont="1" applyBorder="1"/>
    <xf numFmtId="0" fontId="17" fillId="0" borderId="137" xfId="0" applyFont="1" applyBorder="1"/>
    <xf numFmtId="168" fontId="16" fillId="0" borderId="138" xfId="1" applyNumberFormat="1" applyFont="1" applyBorder="1"/>
    <xf numFmtId="168" fontId="16" fillId="0" borderId="139" xfId="1" applyNumberFormat="1" applyFont="1" applyBorder="1"/>
    <xf numFmtId="0" fontId="15" fillId="0" borderId="0" xfId="0" applyFont="1" applyBorder="1"/>
    <xf numFmtId="43" fontId="15" fillId="0" borderId="0" xfId="1" applyFont="1" applyBorder="1"/>
    <xf numFmtId="0" fontId="16" fillId="0" borderId="0" xfId="0" applyFont="1" applyAlignment="1">
      <alignment horizontal="right" vertical="center"/>
    </xf>
    <xf numFmtId="168" fontId="0" fillId="9" borderId="125" xfId="0" applyNumberFormat="1" applyFill="1" applyBorder="1" applyProtection="1">
      <protection locked="0"/>
    </xf>
    <xf numFmtId="168" fontId="0" fillId="9" borderId="125" xfId="1" applyNumberFormat="1" applyFont="1" applyFill="1" applyBorder="1" applyProtection="1">
      <protection locked="0"/>
    </xf>
    <xf numFmtId="14" fontId="0" fillId="0" borderId="0" xfId="0" applyNumberFormat="1"/>
    <xf numFmtId="0" fontId="15" fillId="0" borderId="134" xfId="0" applyFont="1" applyBorder="1"/>
    <xf numFmtId="0" fontId="15" fillId="0" borderId="125" xfId="0" applyFont="1" applyBorder="1"/>
    <xf numFmtId="168" fontId="0" fillId="12" borderId="0" xfId="1" applyNumberFormat="1" applyFont="1" applyFill="1" applyBorder="1" applyProtection="1">
      <protection locked="0"/>
    </xf>
    <xf numFmtId="169" fontId="0" fillId="12" borderId="0" xfId="0" applyNumberFormat="1" applyFill="1" applyBorder="1" applyProtection="1">
      <protection locked="0"/>
    </xf>
    <xf numFmtId="43" fontId="0" fillId="9" borderId="125" xfId="0" applyNumberFormat="1" applyFill="1" applyBorder="1" applyProtection="1">
      <protection locked="0"/>
    </xf>
    <xf numFmtId="0" fontId="14" fillId="0" borderId="125" xfId="0" applyFont="1" applyBorder="1"/>
    <xf numFmtId="0" fontId="14" fillId="0" borderId="0" xfId="0" applyFont="1" applyBorder="1"/>
    <xf numFmtId="0" fontId="0" fillId="0" borderId="125" xfId="0" applyBorder="1"/>
    <xf numFmtId="0" fontId="0" fillId="0" borderId="125" xfId="0" applyBorder="1" applyAlignment="1">
      <alignment vertical="center"/>
    </xf>
    <xf numFmtId="0" fontId="15" fillId="0" borderId="125" xfId="0" applyFont="1" applyBorder="1" applyAlignment="1">
      <alignment vertical="center"/>
    </xf>
    <xf numFmtId="0" fontId="21" fillId="0" borderId="125" xfId="0" applyFont="1" applyBorder="1"/>
    <xf numFmtId="0" fontId="0" fillId="0" borderId="131" xfId="0" applyBorder="1"/>
    <xf numFmtId="0" fontId="15" fillId="0" borderId="132" xfId="0" applyFont="1" applyBorder="1"/>
    <xf numFmtId="17" fontId="0" fillId="0" borderId="132" xfId="0" applyNumberFormat="1" applyBorder="1"/>
    <xf numFmtId="17" fontId="0" fillId="0" borderId="133" xfId="0" applyNumberFormat="1" applyBorder="1"/>
    <xf numFmtId="0" fontId="0" fillId="0" borderId="138" xfId="0" applyBorder="1"/>
    <xf numFmtId="0" fontId="0" fillId="0" borderId="139" xfId="0" applyBorder="1"/>
    <xf numFmtId="0" fontId="15" fillId="0" borderId="137" xfId="0" applyFont="1" applyBorder="1" applyAlignment="1">
      <alignment horizontal="right"/>
    </xf>
    <xf numFmtId="0" fontId="16" fillId="0" borderId="0" xfId="0" applyFont="1" applyAlignment="1">
      <alignment horizontal="right" vertical="center"/>
    </xf>
    <xf numFmtId="0" fontId="14" fillId="0" borderId="0" xfId="0" applyFont="1" applyAlignment="1" applyProtection="1">
      <alignment horizontal="left" vertical="top" wrapText="1"/>
      <protection locked="0"/>
    </xf>
    <xf numFmtId="0" fontId="0" fillId="0" borderId="0" xfId="0" applyBorder="1" applyAlignment="1">
      <alignment horizontal="center" vertical="center"/>
    </xf>
    <xf numFmtId="0" fontId="23" fillId="10" borderId="0" xfId="0" applyFont="1" applyFill="1" applyBorder="1" applyAlignment="1">
      <alignment horizontal="right" vertical="center"/>
    </xf>
    <xf numFmtId="168" fontId="21" fillId="10" borderId="0" xfId="1" applyNumberFormat="1" applyFont="1" applyFill="1" applyBorder="1" applyAlignment="1">
      <alignment horizontal="center" vertical="center"/>
    </xf>
    <xf numFmtId="0" fontId="16" fillId="0" borderId="0" xfId="0" applyFont="1" applyAlignment="1">
      <alignment horizontal="left" vertical="center"/>
    </xf>
    <xf numFmtId="0" fontId="15" fillId="13" borderId="0" xfId="0" quotePrefix="1" applyFont="1" applyFill="1" applyBorder="1"/>
    <xf numFmtId="0" fontId="24" fillId="13" borderId="0" xfId="0" applyFont="1" applyFill="1" applyBorder="1" applyAlignment="1"/>
    <xf numFmtId="0" fontId="0" fillId="13" borderId="0" xfId="0" applyFill="1"/>
    <xf numFmtId="0" fontId="0" fillId="13" borderId="129" xfId="0" applyFill="1" applyBorder="1" applyAlignment="1"/>
    <xf numFmtId="0" fontId="0" fillId="13" borderId="130" xfId="0" applyFill="1" applyBorder="1" applyAlignment="1"/>
    <xf numFmtId="0" fontId="15" fillId="13" borderId="125" xfId="0" applyFont="1" applyFill="1" applyBorder="1" applyAlignment="1">
      <alignment horizontal="center" vertical="center"/>
    </xf>
    <xf numFmtId="0" fontId="20" fillId="13" borderId="125" xfId="0" applyFont="1" applyFill="1" applyBorder="1" applyAlignment="1">
      <alignment horizontal="center"/>
    </xf>
    <xf numFmtId="17" fontId="20" fillId="13" borderId="125" xfId="0" applyNumberFormat="1" applyFont="1" applyFill="1" applyBorder="1" applyAlignment="1">
      <alignment horizontal="center"/>
    </xf>
    <xf numFmtId="0" fontId="16" fillId="13" borderId="125" xfId="0" applyFont="1" applyFill="1" applyBorder="1"/>
    <xf numFmtId="0" fontId="0" fillId="13" borderId="125" xfId="0" applyFill="1" applyBorder="1"/>
    <xf numFmtId="0" fontId="15" fillId="13" borderId="125" xfId="0" applyFont="1" applyFill="1" applyBorder="1" applyAlignment="1">
      <alignment horizontal="left" indent="1"/>
    </xf>
    <xf numFmtId="168" fontId="26" fillId="13" borderId="125" xfId="1" applyNumberFormat="1" applyFont="1" applyFill="1" applyBorder="1" applyProtection="1"/>
    <xf numFmtId="168" fontId="16" fillId="13" borderId="125" xfId="0" applyNumberFormat="1" applyFont="1" applyFill="1" applyBorder="1"/>
    <xf numFmtId="0" fontId="17" fillId="13" borderId="125" xfId="0" applyFont="1" applyFill="1" applyBorder="1" applyAlignment="1">
      <alignment horizontal="left" indent="1"/>
    </xf>
    <xf numFmtId="0" fontId="0" fillId="13" borderId="125" xfId="0" applyFill="1" applyBorder="1" applyAlignment="1">
      <alignment horizontal="left" vertical="center" wrapText="1" indent="1"/>
    </xf>
    <xf numFmtId="168" fontId="0" fillId="13" borderId="125" xfId="0" applyNumberFormat="1" applyFill="1" applyBorder="1" applyAlignment="1">
      <alignment vertical="center"/>
    </xf>
    <xf numFmtId="168" fontId="16" fillId="13" borderId="125" xfId="0" applyNumberFormat="1" applyFont="1" applyFill="1" applyBorder="1" applyAlignment="1" applyProtection="1">
      <alignment vertical="center"/>
    </xf>
    <xf numFmtId="168" fontId="16" fillId="13" borderId="125" xfId="0" applyNumberFormat="1" applyFont="1" applyFill="1" applyBorder="1" applyAlignment="1">
      <alignment vertical="center"/>
    </xf>
    <xf numFmtId="0" fontId="16" fillId="13" borderId="125" xfId="0" applyFont="1" applyFill="1" applyBorder="1" applyAlignment="1">
      <alignment horizontal="left" indent="1"/>
    </xf>
    <xf numFmtId="0" fontId="0" fillId="13" borderId="125" xfId="0" applyFill="1" applyBorder="1" applyAlignment="1" applyProtection="1">
      <alignment horizontal="left" indent="1"/>
    </xf>
    <xf numFmtId="0" fontId="15" fillId="13" borderId="125" xfId="0" applyFont="1" applyFill="1" applyBorder="1" applyAlignment="1" applyProtection="1">
      <alignment horizontal="left" indent="1"/>
    </xf>
    <xf numFmtId="0" fontId="16" fillId="13" borderId="125" xfId="0" applyFont="1" applyFill="1" applyBorder="1" applyAlignment="1" applyProtection="1">
      <alignment horizontal="left" indent="1"/>
    </xf>
    <xf numFmtId="168" fontId="0" fillId="13" borderId="125" xfId="1" applyNumberFormat="1" applyFont="1" applyFill="1" applyBorder="1"/>
    <xf numFmtId="168" fontId="16" fillId="13" borderId="125" xfId="1" applyNumberFormat="1" applyFont="1" applyFill="1" applyBorder="1"/>
    <xf numFmtId="0" fontId="17" fillId="13" borderId="125" xfId="0" applyFont="1" applyFill="1" applyBorder="1" applyAlignment="1" applyProtection="1">
      <alignment horizontal="left" indent="1"/>
    </xf>
    <xf numFmtId="0" fontId="16" fillId="13" borderId="125" xfId="0" applyFont="1" applyFill="1" applyBorder="1" applyProtection="1"/>
    <xf numFmtId="0" fontId="0" fillId="13" borderId="125" xfId="0" applyFont="1" applyFill="1" applyBorder="1" applyAlignment="1" applyProtection="1">
      <alignment horizontal="left" indent="1"/>
    </xf>
    <xf numFmtId="0" fontId="16" fillId="13" borderId="125" xfId="0" applyFont="1" applyFill="1" applyBorder="1" applyAlignment="1" applyProtection="1">
      <alignment vertical="center"/>
    </xf>
    <xf numFmtId="168" fontId="16" fillId="13" borderId="125" xfId="1" applyNumberFormat="1" applyFont="1" applyFill="1" applyBorder="1" applyAlignment="1">
      <alignment vertical="center"/>
    </xf>
    <xf numFmtId="0" fontId="15" fillId="13" borderId="125" xfId="0" applyFont="1" applyFill="1" applyBorder="1" applyAlignment="1" applyProtection="1">
      <alignment vertical="center"/>
    </xf>
    <xf numFmtId="0" fontId="15" fillId="13" borderId="125" xfId="0" applyFont="1" applyFill="1" applyBorder="1" applyAlignment="1">
      <alignment horizontal="left" vertical="center"/>
    </xf>
    <xf numFmtId="4" fontId="15" fillId="13" borderId="125" xfId="1" applyNumberFormat="1" applyFont="1" applyFill="1" applyBorder="1" applyAlignment="1" applyProtection="1"/>
    <xf numFmtId="0" fontId="0" fillId="13" borderId="125" xfId="0" applyFill="1" applyBorder="1" applyAlignment="1">
      <alignment horizontal="left" vertical="center"/>
    </xf>
    <xf numFmtId="168" fontId="0" fillId="13" borderId="125" xfId="1" applyNumberFormat="1" applyFont="1" applyFill="1" applyBorder="1" applyAlignment="1">
      <alignment vertical="center"/>
    </xf>
    <xf numFmtId="43" fontId="0" fillId="13" borderId="125" xfId="1" applyFont="1" applyFill="1" applyBorder="1" applyAlignment="1">
      <alignment vertical="center"/>
    </xf>
    <xf numFmtId="0" fontId="0" fillId="13" borderId="125" xfId="0" applyFill="1" applyBorder="1" applyAlignment="1">
      <alignment horizontal="left" indent="1"/>
    </xf>
    <xf numFmtId="0" fontId="22" fillId="13" borderId="125" xfId="0" applyFont="1" applyFill="1" applyBorder="1" applyAlignment="1">
      <alignment horizontal="left" indent="1"/>
    </xf>
    <xf numFmtId="168" fontId="21" fillId="13" borderId="125" xfId="1" applyNumberFormat="1" applyFont="1" applyFill="1" applyBorder="1"/>
    <xf numFmtId="0" fontId="21" fillId="13" borderId="125" xfId="0" applyFont="1" applyFill="1" applyBorder="1"/>
    <xf numFmtId="168" fontId="21" fillId="13" borderId="125" xfId="0" applyNumberFormat="1" applyFont="1" applyFill="1" applyBorder="1"/>
    <xf numFmtId="0" fontId="22" fillId="13" borderId="125" xfId="0" quotePrefix="1" applyFont="1" applyFill="1" applyBorder="1" applyAlignment="1">
      <alignment horizontal="left" indent="1"/>
    </xf>
    <xf numFmtId="168" fontId="21" fillId="13" borderId="125" xfId="1" applyNumberFormat="1" applyFont="1" applyFill="1" applyBorder="1" applyAlignment="1">
      <alignment horizontal="center" vertical="center"/>
    </xf>
    <xf numFmtId="2" fontId="0" fillId="13" borderId="125" xfId="0" applyNumberFormat="1" applyFill="1" applyBorder="1"/>
    <xf numFmtId="2" fontId="0" fillId="13" borderId="135" xfId="0" applyNumberFormat="1" applyFill="1" applyBorder="1"/>
    <xf numFmtId="2" fontId="16" fillId="13" borderId="125" xfId="0" applyNumberFormat="1" applyFont="1" applyFill="1" applyBorder="1"/>
    <xf numFmtId="2" fontId="16" fillId="13" borderId="135" xfId="0" applyNumberFormat="1" applyFont="1" applyFill="1" applyBorder="1"/>
    <xf numFmtId="2" fontId="16" fillId="13" borderId="0" xfId="0" applyNumberFormat="1" applyFont="1" applyFill="1" applyBorder="1"/>
    <xf numFmtId="2" fontId="16" fillId="13" borderId="136" xfId="0" applyNumberFormat="1" applyFont="1" applyFill="1" applyBorder="1"/>
    <xf numFmtId="0" fontId="0" fillId="13" borderId="0" xfId="0" applyFill="1" applyBorder="1"/>
    <xf numFmtId="0" fontId="0" fillId="13" borderId="136" xfId="0" applyFill="1" applyBorder="1"/>
    <xf numFmtId="43" fontId="16" fillId="13" borderId="125" xfId="0" applyNumberFormat="1" applyFont="1" applyFill="1" applyBorder="1"/>
    <xf numFmtId="43" fontId="16" fillId="13" borderId="125" xfId="1" applyFont="1" applyFill="1" applyBorder="1" applyAlignment="1">
      <alignment horizontal="left"/>
    </xf>
    <xf numFmtId="43" fontId="16" fillId="13" borderId="135" xfId="1" applyFont="1" applyFill="1" applyBorder="1" applyAlignment="1">
      <alignment horizontal="left"/>
    </xf>
    <xf numFmtId="0" fontId="16" fillId="13" borderId="135" xfId="0" applyFont="1" applyFill="1" applyBorder="1"/>
    <xf numFmtId="0" fontId="16" fillId="13" borderId="0" xfId="0" applyFont="1" applyFill="1" applyBorder="1"/>
    <xf numFmtId="170" fontId="16" fillId="13" borderId="125" xfId="0" applyNumberFormat="1" applyFont="1" applyFill="1" applyBorder="1"/>
    <xf numFmtId="170" fontId="16" fillId="13" borderId="135" xfId="0" applyNumberFormat="1" applyFont="1" applyFill="1" applyBorder="1"/>
    <xf numFmtId="10" fontId="16" fillId="13" borderId="125" xfId="2" applyNumberFormat="1" applyFont="1" applyFill="1" applyBorder="1"/>
    <xf numFmtId="10" fontId="16" fillId="13" borderId="135" xfId="2" applyNumberFormat="1" applyFont="1" applyFill="1" applyBorder="1"/>
    <xf numFmtId="168" fontId="0" fillId="13" borderId="0" xfId="0" applyNumberFormat="1" applyFill="1" applyBorder="1"/>
    <xf numFmtId="168" fontId="0" fillId="13" borderId="136" xfId="0" applyNumberFormat="1" applyFill="1" applyBorder="1"/>
    <xf numFmtId="169" fontId="0" fillId="13" borderId="0" xfId="0" applyNumberFormat="1" applyFill="1" applyBorder="1"/>
    <xf numFmtId="0" fontId="0" fillId="0" borderId="130" xfId="0" applyBorder="1" applyAlignment="1">
      <alignment horizontal="center" vertical="center"/>
    </xf>
    <xf numFmtId="0" fontId="0" fillId="13" borderId="126" xfId="0" applyFill="1" applyBorder="1"/>
    <xf numFmtId="168" fontId="22" fillId="13" borderId="142" xfId="1" applyNumberFormat="1" applyFont="1" applyFill="1" applyBorder="1" applyAlignment="1">
      <alignment horizontal="center" vertical="center"/>
    </xf>
    <xf numFmtId="0" fontId="16" fillId="13" borderId="126" xfId="0" applyFont="1" applyFill="1" applyBorder="1" applyAlignment="1">
      <alignment wrapText="1"/>
    </xf>
    <xf numFmtId="0" fontId="16" fillId="13" borderId="140" xfId="0" applyFont="1" applyFill="1" applyBorder="1" applyAlignment="1">
      <alignment wrapText="1"/>
    </xf>
    <xf numFmtId="0" fontId="20" fillId="14" borderId="0" xfId="0" quotePrefix="1" applyFont="1" applyFill="1" applyAlignment="1"/>
    <xf numFmtId="0" fontId="0" fillId="14" borderId="0" xfId="0" applyFill="1"/>
    <xf numFmtId="168" fontId="16" fillId="14" borderId="125" xfId="1" applyNumberFormat="1" applyFont="1" applyFill="1" applyBorder="1" applyProtection="1">
      <protection locked="0"/>
    </xf>
    <xf numFmtId="9" fontId="16" fillId="14" borderId="125" xfId="2" applyNumberFormat="1" applyFont="1" applyFill="1" applyBorder="1" applyAlignment="1" applyProtection="1">
      <alignment horizontal="left" indent="2"/>
      <protection locked="0"/>
    </xf>
    <xf numFmtId="168" fontId="15" fillId="14" borderId="125" xfId="1" applyNumberFormat="1" applyFont="1" applyFill="1" applyBorder="1" applyProtection="1">
      <protection locked="0"/>
    </xf>
    <xf numFmtId="4" fontId="16" fillId="14" borderId="125" xfId="1" applyNumberFormat="1" applyFont="1" applyFill="1" applyBorder="1" applyAlignment="1" applyProtection="1">
      <alignment vertical="center"/>
      <protection locked="0"/>
    </xf>
    <xf numFmtId="43" fontId="0" fillId="14" borderId="125" xfId="0" applyNumberFormat="1" applyFill="1" applyBorder="1" applyProtection="1">
      <protection locked="0"/>
    </xf>
    <xf numFmtId="168" fontId="22" fillId="14" borderId="125" xfId="1" applyNumberFormat="1" applyFont="1" applyFill="1" applyBorder="1" applyProtection="1">
      <protection locked="0"/>
    </xf>
    <xf numFmtId="0" fontId="0" fillId="14" borderId="125" xfId="0" applyFill="1" applyBorder="1" applyProtection="1">
      <protection locked="0"/>
    </xf>
    <xf numFmtId="43" fontId="0" fillId="14" borderId="125" xfId="1" applyFont="1" applyFill="1" applyBorder="1" applyProtection="1">
      <protection locked="0"/>
    </xf>
    <xf numFmtId="10" fontId="0" fillId="14" borderId="125" xfId="2" applyNumberFormat="1" applyFont="1" applyFill="1" applyBorder="1" applyProtection="1">
      <protection locked="0"/>
    </xf>
    <xf numFmtId="0" fontId="0" fillId="14" borderId="0" xfId="0" applyFill="1" applyBorder="1" applyProtection="1">
      <protection locked="0"/>
    </xf>
    <xf numFmtId="10" fontId="0" fillId="14" borderId="138" xfId="2" applyNumberFormat="1" applyFont="1" applyFill="1" applyBorder="1" applyProtection="1">
      <protection locked="0"/>
    </xf>
    <xf numFmtId="168" fontId="27" fillId="13" borderId="125" xfId="1" applyNumberFormat="1" applyFont="1" applyFill="1" applyBorder="1"/>
    <xf numFmtId="0" fontId="0" fillId="0" borderId="141" xfId="0" applyBorder="1" applyAlignment="1">
      <alignment horizontal="center"/>
    </xf>
    <xf numFmtId="0" fontId="16" fillId="0" borderId="0" xfId="0" applyFont="1" applyAlignment="1">
      <alignment horizontal="left" vertical="center" wrapText="1"/>
    </xf>
    <xf numFmtId="0" fontId="16" fillId="0" borderId="0" xfId="0" applyFont="1" applyAlignment="1">
      <alignment horizontal="left" vertical="center"/>
    </xf>
    <xf numFmtId="0" fontId="14" fillId="0" borderId="0" xfId="0" applyFont="1" applyAlignment="1" applyProtection="1">
      <alignment horizontal="left" vertical="top" wrapText="1"/>
      <protection locked="0"/>
    </xf>
    <xf numFmtId="0" fontId="14" fillId="0" borderId="143" xfId="0" applyFont="1" applyBorder="1" applyAlignment="1" applyProtection="1">
      <alignment horizontal="left" vertical="top" wrapText="1"/>
      <protection locked="0"/>
    </xf>
    <xf numFmtId="0" fontId="15" fillId="9" borderId="0" xfId="0" quotePrefix="1" applyFont="1" applyFill="1" applyAlignment="1">
      <alignment horizontal="left" vertical="top" wrapText="1"/>
    </xf>
    <xf numFmtId="0" fontId="15" fillId="14" borderId="144" xfId="0" applyFont="1" applyFill="1" applyBorder="1" applyAlignment="1" applyProtection="1">
      <alignment horizontal="left" vertical="top" wrapText="1"/>
      <protection locked="0"/>
    </xf>
    <xf numFmtId="0" fontId="15" fillId="14" borderId="89" xfId="0" applyFont="1" applyFill="1" applyBorder="1" applyAlignment="1" applyProtection="1">
      <alignment horizontal="left" vertical="top" wrapText="1"/>
      <protection locked="0"/>
    </xf>
    <xf numFmtId="0" fontId="15" fillId="14" borderId="145" xfId="0" applyFont="1" applyFill="1" applyBorder="1" applyAlignment="1" applyProtection="1">
      <alignment horizontal="left" vertical="top" wrapText="1"/>
      <protection locked="0"/>
    </xf>
    <xf numFmtId="0" fontId="15" fillId="14" borderId="146" xfId="0" applyFont="1" applyFill="1" applyBorder="1" applyAlignment="1" applyProtection="1">
      <alignment horizontal="left" vertical="top" wrapText="1"/>
      <protection locked="0"/>
    </xf>
    <xf numFmtId="0" fontId="15" fillId="14" borderId="0" xfId="0" applyFont="1" applyFill="1" applyBorder="1" applyAlignment="1" applyProtection="1">
      <alignment horizontal="left" vertical="top" wrapText="1"/>
      <protection locked="0"/>
    </xf>
    <xf numFmtId="0" fontId="15" fillId="14" borderId="143" xfId="0" applyFont="1" applyFill="1" applyBorder="1" applyAlignment="1" applyProtection="1">
      <alignment horizontal="left" vertical="top" wrapText="1"/>
      <protection locked="0"/>
    </xf>
    <xf numFmtId="0" fontId="15" fillId="14" borderId="147" xfId="0" applyFont="1" applyFill="1" applyBorder="1" applyAlignment="1" applyProtection="1">
      <alignment horizontal="left" vertical="top" wrapText="1"/>
      <protection locked="0"/>
    </xf>
    <xf numFmtId="0" fontId="15" fillId="14" borderId="141" xfId="0" applyFont="1" applyFill="1" applyBorder="1" applyAlignment="1" applyProtection="1">
      <alignment horizontal="left" vertical="top" wrapText="1"/>
      <protection locked="0"/>
    </xf>
    <xf numFmtId="0" fontId="15" fillId="14" borderId="148" xfId="0" applyFont="1" applyFill="1" applyBorder="1" applyAlignment="1" applyProtection="1">
      <alignment horizontal="left" vertical="top" wrapText="1"/>
      <protection locked="0"/>
    </xf>
    <xf numFmtId="0" fontId="20" fillId="0" borderId="141" xfId="0" applyFont="1" applyBorder="1" applyAlignment="1" applyProtection="1">
      <alignment horizontal="left" wrapText="1"/>
      <protection locked="0"/>
    </xf>
    <xf numFmtId="0" fontId="0" fillId="0" borderId="128"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16" fillId="0" borderId="0" xfId="0" applyFont="1" applyAlignment="1">
      <alignment horizontal="right" vertical="center"/>
    </xf>
    <xf numFmtId="0" fontId="20" fillId="13" borderId="126" xfId="0" applyFont="1" applyFill="1" applyBorder="1" applyAlignment="1">
      <alignment horizontal="left" vertical="center"/>
    </xf>
    <xf numFmtId="0" fontId="20" fillId="11" borderId="127" xfId="0" applyFont="1" applyFill="1" applyBorder="1" applyAlignment="1">
      <alignment horizontal="left" vertical="center"/>
    </xf>
    <xf numFmtId="0" fontId="22" fillId="14" borderId="0" xfId="0" applyFont="1" applyFill="1" applyAlignment="1" applyProtection="1">
      <alignment horizontal="left" vertical="center"/>
      <protection locked="0"/>
    </xf>
    <xf numFmtId="0" fontId="23" fillId="13" borderId="125" xfId="0" applyFont="1" applyFill="1" applyBorder="1" applyAlignment="1">
      <alignment horizontal="center" vertical="center" wrapText="1"/>
    </xf>
    <xf numFmtId="0" fontId="23" fillId="11" borderId="125" xfId="0" applyFont="1" applyFill="1" applyBorder="1" applyAlignment="1">
      <alignment horizontal="center" vertical="center"/>
    </xf>
    <xf numFmtId="0" fontId="23" fillId="11" borderId="128" xfId="0" applyFont="1" applyFill="1" applyBorder="1" applyAlignment="1">
      <alignment horizontal="center" vertical="center"/>
    </xf>
    <xf numFmtId="0" fontId="28" fillId="9" borderId="128" xfId="0" applyFont="1" applyFill="1" applyBorder="1" applyAlignment="1">
      <alignment horizontal="left"/>
    </xf>
    <xf numFmtId="0" fontId="28" fillId="9" borderId="129" xfId="0" applyFont="1" applyFill="1" applyBorder="1" applyAlignment="1">
      <alignment horizontal="left"/>
    </xf>
    <xf numFmtId="0" fontId="28" fillId="9" borderId="130" xfId="0" applyFont="1" applyFill="1" applyBorder="1" applyAlignment="1">
      <alignment horizontal="left"/>
    </xf>
    <xf numFmtId="0" fontId="23" fillId="13" borderId="128" xfId="0" applyFont="1" applyFill="1" applyBorder="1" applyAlignment="1">
      <alignment horizontal="left" vertical="center"/>
    </xf>
    <xf numFmtId="0" fontId="23" fillId="11" borderId="129" xfId="0" applyFont="1" applyFill="1" applyBorder="1" applyAlignment="1">
      <alignment horizontal="left" vertical="center"/>
    </xf>
    <xf numFmtId="0" fontId="6" fillId="0" borderId="0" xfId="0" applyFont="1" applyAlignment="1" applyProtection="1">
      <alignment horizontal="center"/>
      <protection locked="0"/>
    </xf>
    <xf numFmtId="3" fontId="4" fillId="2" borderId="71" xfId="0" applyNumberFormat="1" applyFont="1" applyFill="1" applyBorder="1" applyAlignment="1" applyProtection="1">
      <alignment horizontal="center" vertical="top"/>
      <protection locked="0"/>
    </xf>
    <xf numFmtId="3" fontId="4" fillId="2" borderId="46" xfId="0" applyNumberFormat="1" applyFont="1" applyFill="1" applyBorder="1" applyAlignment="1" applyProtection="1">
      <alignment horizontal="center" vertical="top"/>
      <protection locked="0"/>
    </xf>
    <xf numFmtId="3" fontId="4" fillId="2" borderId="72" xfId="0" applyNumberFormat="1" applyFont="1" applyFill="1" applyBorder="1" applyAlignment="1" applyProtection="1">
      <alignment horizontal="center" vertical="top"/>
      <protection locked="0"/>
    </xf>
    <xf numFmtId="3" fontId="4" fillId="2" borderId="65"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left" vertical="top"/>
      <protection locked="0"/>
    </xf>
    <xf numFmtId="3" fontId="4" fillId="4" borderId="44" xfId="0" applyNumberFormat="1" applyFont="1" applyFill="1" applyBorder="1" applyAlignment="1" applyProtection="1">
      <alignment horizontal="left" vertical="top"/>
      <protection locked="0"/>
    </xf>
    <xf numFmtId="3" fontId="4" fillId="4" borderId="122" xfId="0" applyNumberFormat="1" applyFont="1" applyFill="1" applyBorder="1" applyAlignment="1" applyProtection="1">
      <alignment horizontal="left" vertical="top"/>
      <protection locked="0"/>
    </xf>
    <xf numFmtId="3" fontId="4" fillId="2" borderId="77" xfId="0" applyNumberFormat="1" applyFont="1" applyFill="1" applyBorder="1" applyAlignment="1" applyProtection="1">
      <alignment horizontal="center" vertical="top"/>
      <protection locked="0"/>
    </xf>
    <xf numFmtId="3" fontId="4" fillId="2" borderId="0" xfId="0" applyNumberFormat="1" applyFont="1" applyFill="1" applyBorder="1" applyAlignment="1" applyProtection="1">
      <alignment horizontal="center" vertical="top"/>
      <protection locked="0"/>
    </xf>
    <xf numFmtId="3" fontId="4" fillId="2" borderId="41"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center" vertical="top"/>
      <protection locked="0"/>
    </xf>
    <xf numFmtId="3" fontId="4" fillId="4" borderId="44" xfId="0" applyNumberFormat="1" applyFont="1" applyFill="1" applyBorder="1" applyAlignment="1" applyProtection="1">
      <alignment horizontal="center" vertical="top"/>
      <protection locked="0"/>
    </xf>
    <xf numFmtId="3" fontId="4" fillId="4" borderId="122" xfId="0" applyNumberFormat="1" applyFont="1" applyFill="1" applyBorder="1" applyAlignment="1" applyProtection="1">
      <alignment horizontal="center" vertical="top"/>
      <protection locked="0"/>
    </xf>
    <xf numFmtId="3" fontId="6" fillId="2" borderId="81" xfId="0" applyNumberFormat="1" applyFont="1" applyFill="1" applyBorder="1" applyAlignment="1" applyProtection="1">
      <alignment horizontal="right" vertical="top"/>
      <protection locked="0"/>
    </xf>
    <xf numFmtId="3" fontId="6" fillId="2" borderId="82" xfId="0" applyNumberFormat="1" applyFont="1" applyFill="1" applyBorder="1" applyAlignment="1" applyProtection="1">
      <alignment horizontal="right" vertical="top"/>
      <protection locked="0"/>
    </xf>
    <xf numFmtId="3" fontId="6" fillId="2" borderId="123" xfId="0" applyNumberFormat="1" applyFont="1" applyFill="1" applyBorder="1" applyAlignment="1" applyProtection="1">
      <alignment horizontal="right" vertical="top"/>
      <protection locked="0"/>
    </xf>
    <xf numFmtId="3" fontId="4" fillId="2" borderId="66" xfId="0" applyNumberFormat="1" applyFont="1" applyFill="1" applyBorder="1" applyAlignment="1" applyProtection="1">
      <alignment horizontal="center" vertical="top"/>
      <protection locked="0"/>
    </xf>
    <xf numFmtId="3" fontId="4" fillId="2" borderId="61" xfId="0" applyNumberFormat="1" applyFont="1" applyFill="1" applyBorder="1" applyAlignment="1" applyProtection="1">
      <alignment horizontal="center" vertical="top"/>
      <protection locked="0"/>
    </xf>
    <xf numFmtId="0" fontId="4" fillId="6" borderId="52" xfId="0" applyFont="1" applyFill="1" applyBorder="1" applyAlignment="1" applyProtection="1">
      <alignment horizontal="center"/>
      <protection locked="0"/>
    </xf>
    <xf numFmtId="0" fontId="4" fillId="2" borderId="67" xfId="0" applyFont="1" applyFill="1" applyBorder="1" applyAlignment="1" applyProtection="1">
      <alignment horizontal="left" vertical="top"/>
      <protection locked="0"/>
    </xf>
    <xf numFmtId="0" fontId="0" fillId="2" borderId="67" xfId="0" applyFill="1" applyBorder="1" applyAlignment="1" applyProtection="1">
      <alignment vertical="top"/>
      <protection locked="0"/>
    </xf>
    <xf numFmtId="0" fontId="0" fillId="2" borderId="68" xfId="0" applyFill="1" applyBorder="1" applyAlignment="1" applyProtection="1">
      <alignment vertical="top"/>
      <protection locked="0"/>
    </xf>
    <xf numFmtId="0" fontId="4" fillId="2" borderId="67" xfId="0" applyFont="1" applyFill="1" applyBorder="1" applyAlignment="1" applyProtection="1">
      <alignment vertical="top"/>
      <protection locked="0"/>
    </xf>
    <xf numFmtId="0" fontId="6" fillId="2" borderId="67" xfId="0"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0" fontId="0" fillId="2" borderId="37" xfId="0" applyFill="1" applyBorder="1" applyProtection="1">
      <protection locked="0"/>
    </xf>
    <xf numFmtId="0" fontId="0" fillId="2" borderId="35" xfId="0" applyFill="1" applyBorder="1" applyProtection="1">
      <protection locked="0"/>
    </xf>
    <xf numFmtId="0" fontId="0" fillId="2" borderId="75" xfId="0" applyFill="1" applyBorder="1" applyProtection="1">
      <protection locked="0"/>
    </xf>
    <xf numFmtId="3" fontId="4" fillId="2" borderId="52" xfId="0" applyNumberFormat="1" applyFont="1" applyFill="1" applyBorder="1" applyAlignment="1" applyProtection="1">
      <alignment horizontal="center" vertical="top"/>
      <protection locked="0"/>
    </xf>
    <xf numFmtId="0" fontId="4" fillId="5" borderId="52" xfId="0" applyFont="1" applyFill="1" applyBorder="1" applyAlignment="1" applyProtection="1">
      <alignment horizontal="center"/>
      <protection locked="0"/>
    </xf>
    <xf numFmtId="0" fontId="4" fillId="2" borderId="81" xfId="0" applyFont="1" applyFill="1" applyBorder="1" applyAlignment="1" applyProtection="1">
      <alignment horizontal="right" vertical="top"/>
      <protection locked="0"/>
    </xf>
    <xf numFmtId="0" fontId="0" fillId="2" borderId="82" xfId="0" applyFill="1" applyBorder="1" applyProtection="1">
      <protection locked="0"/>
    </xf>
    <xf numFmtId="0" fontId="0" fillId="2" borderId="83" xfId="0" applyFill="1" applyBorder="1" applyProtection="1">
      <protection locked="0"/>
    </xf>
    <xf numFmtId="0" fontId="4" fillId="2" borderId="96"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97" xfId="0" applyFont="1" applyFill="1" applyBorder="1" applyAlignment="1" applyProtection="1">
      <alignment horizontal="left"/>
      <protection locked="0"/>
    </xf>
    <xf numFmtId="0" fontId="4" fillId="2" borderId="98" xfId="0" applyFont="1" applyFill="1" applyBorder="1" applyAlignment="1" applyProtection="1">
      <alignment horizontal="left"/>
      <protection locked="0"/>
    </xf>
    <xf numFmtId="0" fontId="4" fillId="2" borderId="99" xfId="0" applyFont="1" applyFill="1" applyBorder="1" applyAlignment="1" applyProtection="1">
      <alignment horizontal="left"/>
      <protection locked="0"/>
    </xf>
    <xf numFmtId="0" fontId="4" fillId="2" borderId="100" xfId="0" applyFont="1" applyFill="1" applyBorder="1" applyAlignment="1" applyProtection="1">
      <alignment horizontal="left"/>
      <protection locked="0"/>
    </xf>
    <xf numFmtId="0" fontId="4" fillId="2" borderId="88" xfId="0" applyFont="1" applyFill="1" applyBorder="1" applyAlignment="1" applyProtection="1">
      <alignment horizontal="center" vertical="top"/>
      <protection locked="0"/>
    </xf>
    <xf numFmtId="0" fontId="4" fillId="2" borderId="89" xfId="0" applyFont="1" applyFill="1" applyBorder="1" applyAlignment="1" applyProtection="1">
      <alignment horizontal="center" vertical="top"/>
      <protection locked="0"/>
    </xf>
    <xf numFmtId="0" fontId="4" fillId="2" borderId="90" xfId="0" applyFont="1" applyFill="1" applyBorder="1" applyAlignment="1" applyProtection="1">
      <alignment horizontal="center" vertical="top"/>
      <protection locked="0"/>
    </xf>
    <xf numFmtId="0" fontId="4" fillId="2" borderId="107" xfId="0" applyFont="1" applyFill="1" applyBorder="1" applyAlignment="1" applyProtection="1">
      <alignment vertical="top"/>
      <protection locked="0"/>
    </xf>
    <xf numFmtId="0" fontId="4" fillId="2" borderId="10" xfId="0" applyFont="1" applyFill="1" applyBorder="1" applyAlignment="1" applyProtection="1">
      <alignment vertical="top"/>
      <protection locked="0"/>
    </xf>
    <xf numFmtId="0" fontId="4" fillId="2" borderId="108"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2" fontId="6" fillId="3" borderId="8" xfId="0" applyNumberFormat="1" applyFont="1" applyFill="1" applyBorder="1" applyAlignment="1" applyProtection="1">
      <alignment horizontal="center" vertical="top"/>
      <protection locked="0"/>
    </xf>
    <xf numFmtId="2" fontId="6" fillId="3" borderId="109" xfId="0" applyNumberFormat="1" applyFont="1" applyFill="1" applyBorder="1" applyAlignment="1" applyProtection="1">
      <alignment horizontal="center" vertical="top"/>
      <protection locked="0"/>
    </xf>
    <xf numFmtId="0" fontId="0" fillId="2" borderId="84" xfId="0" applyFill="1" applyBorder="1" applyProtection="1">
      <protection locked="0"/>
    </xf>
    <xf numFmtId="0" fontId="4" fillId="2" borderId="85" xfId="0" applyFont="1" applyFill="1" applyBorder="1" applyAlignment="1" applyProtection="1">
      <alignment horizontal="center" vertical="top"/>
      <protection locked="0"/>
    </xf>
    <xf numFmtId="0" fontId="4" fillId="2" borderId="86" xfId="0" applyFont="1" applyFill="1" applyBorder="1" applyAlignment="1" applyProtection="1">
      <alignment horizontal="center" vertical="top"/>
      <protection locked="0"/>
    </xf>
    <xf numFmtId="0" fontId="4" fillId="2" borderId="87" xfId="0" applyFont="1" applyFill="1" applyBorder="1" applyAlignment="1" applyProtection="1">
      <alignment horizontal="center" vertical="top"/>
      <protection locked="0"/>
    </xf>
    <xf numFmtId="0" fontId="6" fillId="2" borderId="69" xfId="0" applyFont="1" applyFill="1" applyBorder="1" applyAlignment="1" applyProtection="1">
      <alignment horizontal="left" vertical="top"/>
      <protection locked="0"/>
    </xf>
    <xf numFmtId="0" fontId="0" fillId="2" borderId="69" xfId="0" applyFill="1" applyBorder="1" applyAlignment="1" applyProtection="1">
      <alignment vertical="top"/>
      <protection locked="0"/>
    </xf>
    <xf numFmtId="0" fontId="0" fillId="2" borderId="70" xfId="0" applyFill="1" applyBorder="1" applyAlignment="1" applyProtection="1">
      <alignment vertical="top"/>
      <protection locked="0"/>
    </xf>
    <xf numFmtId="0" fontId="4" fillId="2" borderId="91" xfId="0" applyFont="1" applyFill="1" applyBorder="1" applyAlignment="1" applyProtection="1">
      <alignment horizontal="right" vertical="top"/>
      <protection locked="0"/>
    </xf>
    <xf numFmtId="0" fontId="0" fillId="2" borderId="61" xfId="0" applyFill="1" applyBorder="1" applyProtection="1">
      <protection locked="0"/>
    </xf>
    <xf numFmtId="0" fontId="0" fillId="2" borderId="92" xfId="0" applyFill="1" applyBorder="1" applyProtection="1">
      <protection locked="0"/>
    </xf>
    <xf numFmtId="0" fontId="4" fillId="2" borderId="93" xfId="0" applyFont="1" applyFill="1" applyBorder="1" applyAlignment="1" applyProtection="1">
      <alignment horizontal="left"/>
      <protection locked="0"/>
    </xf>
    <xf numFmtId="0" fontId="4" fillId="2" borderId="94" xfId="0" applyFont="1" applyFill="1" applyBorder="1" applyAlignment="1" applyProtection="1">
      <alignment horizontal="left"/>
      <protection locked="0"/>
    </xf>
    <xf numFmtId="0" fontId="4" fillId="2" borderId="95" xfId="0" applyFont="1" applyFill="1" applyBorder="1" applyAlignment="1" applyProtection="1">
      <alignment horizontal="left"/>
      <protection locked="0"/>
    </xf>
    <xf numFmtId="0" fontId="6" fillId="3" borderId="3" xfId="0" applyFont="1" applyFill="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3" borderId="76" xfId="0" applyFont="1" applyFill="1" applyBorder="1" applyAlignment="1" applyProtection="1">
      <alignment vertical="top"/>
      <protection locked="0"/>
    </xf>
    <xf numFmtId="0" fontId="4" fillId="0" borderId="15" xfId="0" applyFont="1" applyBorder="1" applyAlignment="1" applyProtection="1">
      <alignment vertical="top"/>
      <protection locked="0"/>
    </xf>
    <xf numFmtId="0" fontId="0" fillId="0" borderId="15" xfId="0" applyBorder="1" applyAlignment="1" applyProtection="1">
      <alignment vertical="top"/>
      <protection locked="0"/>
    </xf>
    <xf numFmtId="0" fontId="4" fillId="0" borderId="77" xfId="0" applyFont="1" applyBorder="1" applyAlignment="1" applyProtection="1">
      <alignment vertical="top"/>
      <protection locked="0"/>
    </xf>
    <xf numFmtId="0" fontId="4"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7" fillId="2" borderId="78" xfId="0" applyFont="1" applyFill="1" applyBorder="1" applyAlignment="1" applyProtection="1">
      <alignment vertical="top"/>
      <protection locked="0"/>
    </xf>
    <xf numFmtId="0" fontId="4" fillId="2" borderId="79" xfId="0" applyFont="1" applyFill="1" applyBorder="1" applyAlignment="1" applyProtection="1">
      <alignment vertical="top"/>
      <protection locked="0"/>
    </xf>
    <xf numFmtId="0" fontId="0" fillId="2" borderId="80" xfId="0" applyFill="1" applyBorder="1" applyAlignment="1" applyProtection="1">
      <alignment vertical="top"/>
      <protection locked="0"/>
    </xf>
    <xf numFmtId="0" fontId="4" fillId="2" borderId="64" xfId="0" applyFont="1" applyFill="1" applyBorder="1" applyAlignment="1" applyProtection="1">
      <alignment horizontal="right" vertical="top"/>
      <protection locked="0"/>
    </xf>
    <xf numFmtId="0" fontId="0" fillId="2" borderId="44" xfId="0" applyFill="1" applyBorder="1" applyProtection="1">
      <protection locked="0"/>
    </xf>
    <xf numFmtId="0" fontId="0" fillId="2" borderId="73" xfId="0" applyFill="1" applyBorder="1" applyProtection="1">
      <protection locked="0"/>
    </xf>
    <xf numFmtId="3" fontId="4" fillId="2" borderId="74" xfId="0" applyNumberFormat="1" applyFont="1" applyFill="1" applyBorder="1" applyAlignment="1" applyProtection="1">
      <alignment horizontal="center" vertical="top"/>
      <protection locked="0"/>
    </xf>
    <xf numFmtId="3" fontId="4" fillId="2" borderId="44" xfId="0" applyNumberFormat="1" applyFont="1" applyFill="1" applyBorder="1" applyAlignment="1" applyProtection="1">
      <alignment horizontal="center" vertical="top"/>
      <protection locked="0"/>
    </xf>
    <xf numFmtId="0" fontId="2" fillId="3" borderId="101" xfId="0" applyFont="1" applyFill="1" applyBorder="1" applyAlignment="1" applyProtection="1">
      <alignment horizontal="left" vertical="top"/>
      <protection locked="0"/>
    </xf>
    <xf numFmtId="0" fontId="4" fillId="0" borderId="102" xfId="0" applyFont="1" applyBorder="1" applyAlignment="1" applyProtection="1">
      <alignment vertical="top"/>
      <protection locked="0"/>
    </xf>
    <xf numFmtId="0" fontId="4" fillId="0" borderId="103" xfId="0" applyFont="1" applyBorder="1" applyAlignment="1" applyProtection="1">
      <alignment vertical="top"/>
      <protection locked="0"/>
    </xf>
    <xf numFmtId="0" fontId="3" fillId="4" borderId="104"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vertical="center"/>
      <protection locked="0"/>
    </xf>
    <xf numFmtId="0" fontId="3" fillId="4" borderId="106" xfId="0" applyFont="1" applyFill="1" applyBorder="1" applyAlignment="1" applyProtection="1">
      <alignment horizontal="center" vertical="center"/>
      <protection locked="0"/>
    </xf>
    <xf numFmtId="0" fontId="4" fillId="2" borderId="110"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2" fillId="3" borderId="111" xfId="0" applyFont="1" applyFill="1" applyBorder="1" applyAlignment="1" applyProtection="1">
      <alignment vertical="top"/>
      <protection locked="0"/>
    </xf>
    <xf numFmtId="3" fontId="5" fillId="2" borderId="104" xfId="0" applyNumberFormat="1" applyFont="1" applyFill="1" applyBorder="1" applyAlignment="1" applyProtection="1">
      <alignment horizontal="center" vertical="center" wrapText="1"/>
      <protection locked="0"/>
    </xf>
    <xf numFmtId="3" fontId="5" fillId="2" borderId="105" xfId="0" applyNumberFormat="1" applyFont="1" applyFill="1" applyBorder="1" applyAlignment="1" applyProtection="1">
      <alignment horizontal="center" vertical="center" wrapText="1"/>
      <protection locked="0"/>
    </xf>
    <xf numFmtId="3" fontId="5" fillId="2" borderId="106" xfId="0" applyNumberFormat="1" applyFont="1" applyFill="1" applyBorder="1" applyAlignment="1" applyProtection="1">
      <alignment horizontal="center" vertical="center" wrapText="1"/>
      <protection locked="0"/>
    </xf>
    <xf numFmtId="0" fontId="4" fillId="3" borderId="15" xfId="0" applyFont="1" applyFill="1" applyBorder="1" applyAlignment="1" applyProtection="1">
      <alignment vertical="top"/>
      <protection locked="0"/>
    </xf>
    <xf numFmtId="0" fontId="4" fillId="3" borderId="112" xfId="0" applyFont="1" applyFill="1" applyBorder="1" applyAlignment="1" applyProtection="1">
      <alignment vertical="top"/>
      <protection locked="0"/>
    </xf>
    <xf numFmtId="0" fontId="4" fillId="3" borderId="113" xfId="0" applyFont="1" applyFill="1" applyBorder="1" applyAlignment="1" applyProtection="1">
      <alignment vertical="top"/>
      <protection locked="0"/>
    </xf>
    <xf numFmtId="0" fontId="4" fillId="3" borderId="21" xfId="0" applyFont="1" applyFill="1" applyBorder="1" applyAlignment="1" applyProtection="1">
      <alignment vertical="top"/>
      <protection locked="0"/>
    </xf>
    <xf numFmtId="0" fontId="4" fillId="3" borderId="20" xfId="0" applyFont="1" applyFill="1" applyBorder="1" applyAlignment="1" applyProtection="1">
      <alignment vertical="top"/>
      <protection locked="0"/>
    </xf>
    <xf numFmtId="0" fontId="6" fillId="3" borderId="114" xfId="0" applyFont="1" applyFill="1" applyBorder="1" applyAlignment="1" applyProtection="1">
      <alignment horizontal="center" vertical="top"/>
      <protection locked="0"/>
    </xf>
    <xf numFmtId="0" fontId="0" fillId="3" borderId="112" xfId="0" applyFill="1" applyBorder="1" applyAlignment="1" applyProtection="1">
      <alignment horizontal="center" vertical="top"/>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3" fontId="7" fillId="2" borderId="76" xfId="0" applyNumberFormat="1" applyFont="1" applyFill="1" applyBorder="1" applyAlignment="1" applyProtection="1">
      <alignment horizontal="center" vertical="top"/>
      <protection locked="0"/>
    </xf>
    <xf numFmtId="3" fontId="7" fillId="2" borderId="15" xfId="0" applyNumberFormat="1" applyFont="1" applyFill="1" applyBorder="1" applyAlignment="1" applyProtection="1">
      <alignment horizontal="center" vertical="top"/>
      <protection locked="0"/>
    </xf>
    <xf numFmtId="3" fontId="7" fillId="2" borderId="120" xfId="0" applyNumberFormat="1" applyFont="1" applyFill="1" applyBorder="1" applyAlignment="1" applyProtection="1">
      <alignment horizontal="center" vertical="top"/>
      <protection locked="0"/>
    </xf>
    <xf numFmtId="0" fontId="3" fillId="2" borderId="104" xfId="0" applyNumberFormat="1" applyFont="1" applyFill="1" applyBorder="1" applyAlignment="1" applyProtection="1">
      <alignment horizontal="center" vertical="center"/>
      <protection locked="0"/>
    </xf>
    <xf numFmtId="0" fontId="3" fillId="2" borderId="105" xfId="0" applyNumberFormat="1" applyFont="1" applyFill="1" applyBorder="1" applyAlignment="1" applyProtection="1">
      <alignment horizontal="center" vertical="center"/>
      <protection locked="0"/>
    </xf>
    <xf numFmtId="0" fontId="3" fillId="2" borderId="106" xfId="0" applyNumberFormat="1" applyFont="1" applyFill="1" applyBorder="1" applyAlignment="1" applyProtection="1">
      <alignment horizontal="center" vertical="center"/>
      <protection locked="0"/>
    </xf>
    <xf numFmtId="3" fontId="6" fillId="2" borderId="70" xfId="0" applyNumberFormat="1" applyFont="1" applyFill="1" applyBorder="1" applyAlignment="1" applyProtection="1">
      <alignment horizontal="center" vertical="top"/>
      <protection locked="0"/>
    </xf>
    <xf numFmtId="3" fontId="6" fillId="2" borderId="21" xfId="0" applyNumberFormat="1" applyFont="1" applyFill="1" applyBorder="1" applyAlignment="1" applyProtection="1">
      <alignment horizontal="center" vertical="top"/>
      <protection locked="0"/>
    </xf>
    <xf numFmtId="3" fontId="6" fillId="2" borderId="115" xfId="0" applyNumberFormat="1" applyFont="1" applyFill="1" applyBorder="1" applyAlignment="1" applyProtection="1">
      <alignment horizontal="center" vertical="top"/>
      <protection locked="0"/>
    </xf>
    <xf numFmtId="3" fontId="4" fillId="2" borderId="116" xfId="0" applyNumberFormat="1" applyFont="1" applyFill="1" applyBorder="1" applyAlignment="1" applyProtection="1">
      <alignment horizontal="center" vertical="top"/>
      <protection locked="0"/>
    </xf>
    <xf numFmtId="3" fontId="4" fillId="2" borderId="75" xfId="0" applyNumberFormat="1" applyFont="1" applyFill="1" applyBorder="1" applyAlignment="1" applyProtection="1">
      <alignment horizontal="center" vertical="top"/>
      <protection locked="0"/>
    </xf>
    <xf numFmtId="3" fontId="4" fillId="2" borderId="117" xfId="0" applyNumberFormat="1" applyFont="1" applyFill="1" applyBorder="1" applyAlignment="1" applyProtection="1">
      <alignment horizontal="center" vertical="top"/>
      <protection locked="0"/>
    </xf>
    <xf numFmtId="0" fontId="6" fillId="2" borderId="7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41" xfId="0" applyFont="1" applyFill="1" applyBorder="1" applyAlignment="1" applyProtection="1">
      <alignment horizontal="left" vertical="top"/>
      <protection locked="0"/>
    </xf>
    <xf numFmtId="0" fontId="7" fillId="2" borderId="77"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18" xfId="0" applyFont="1" applyFill="1" applyBorder="1" applyAlignment="1" applyProtection="1">
      <alignment horizontal="center" vertical="top"/>
      <protection locked="0"/>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cellXfs>
  <cellStyles count="4">
    <cellStyle name="Komma" xfId="1" builtinId="3"/>
    <cellStyle name="Prozent" xfId="2" builtinId="5"/>
    <cellStyle name="Standard" xfId="0" builtinId="0"/>
    <cellStyle name="Standard 2" xfId="3"/>
  </cellStyles>
  <dxfs count="14">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18"/>
  <sheetViews>
    <sheetView showGridLines="0" tabSelected="1" zoomScale="80" zoomScaleNormal="80" workbookViewId="0">
      <selection activeCell="B2" sqref="B2:K4"/>
    </sheetView>
  </sheetViews>
  <sheetFormatPr baseColWidth="10" defaultRowHeight="12.75" outlineLevelRow="1" x14ac:dyDescent="0.2"/>
  <cols>
    <col min="1" max="1" width="3.28515625" customWidth="1"/>
    <col min="2" max="2" width="40.140625" customWidth="1"/>
    <col min="3" max="3" width="14.7109375" customWidth="1"/>
    <col min="4" max="5" width="13.7109375" bestFit="1" customWidth="1"/>
    <col min="6" max="6" width="11.5703125" bestFit="1" customWidth="1"/>
    <col min="7" max="7" width="13.42578125" customWidth="1"/>
    <col min="8" max="8" width="15" customWidth="1"/>
    <col min="9" max="9" width="11.5703125" bestFit="1" customWidth="1"/>
    <col min="10" max="10" width="13.42578125" bestFit="1" customWidth="1"/>
    <col min="11" max="14" width="11.5703125" bestFit="1" customWidth="1"/>
    <col min="15" max="15" width="12.85546875" bestFit="1" customWidth="1"/>
    <col min="16" max="16" width="17.42578125" customWidth="1"/>
    <col min="17" max="17" width="105.42578125" bestFit="1" customWidth="1"/>
  </cols>
  <sheetData>
    <row r="2" spans="2:17" ht="67.5" customHeight="1" x14ac:dyDescent="0.2">
      <c r="B2" s="274" t="s">
        <v>175</v>
      </c>
      <c r="C2" s="275"/>
      <c r="D2" s="275"/>
      <c r="E2" s="275"/>
      <c r="F2" s="275"/>
      <c r="G2" s="275"/>
      <c r="H2" s="275"/>
      <c r="I2" s="275"/>
      <c r="J2" s="275"/>
      <c r="K2" s="275"/>
      <c r="L2" s="142"/>
    </row>
    <row r="3" spans="2:17" x14ac:dyDescent="0.2">
      <c r="B3" s="275"/>
      <c r="C3" s="275"/>
      <c r="D3" s="275"/>
      <c r="E3" s="275"/>
      <c r="F3" s="275"/>
      <c r="G3" s="275"/>
      <c r="H3" s="275"/>
      <c r="I3" s="275"/>
      <c r="J3" s="275"/>
      <c r="K3" s="275"/>
    </row>
    <row r="4" spans="2:17" x14ac:dyDescent="0.2">
      <c r="B4" s="275"/>
      <c r="C4" s="275"/>
      <c r="D4" s="275"/>
      <c r="E4" s="275"/>
      <c r="F4" s="275"/>
      <c r="G4" s="275"/>
      <c r="H4" s="275"/>
      <c r="I4" s="275"/>
      <c r="J4" s="275"/>
      <c r="K4" s="275"/>
      <c r="L4" s="143"/>
    </row>
    <row r="5" spans="2:17" x14ac:dyDescent="0.2">
      <c r="B5" s="191"/>
      <c r="C5" s="191"/>
      <c r="D5" s="191"/>
      <c r="E5" s="191"/>
      <c r="F5" s="191"/>
      <c r="G5" s="191"/>
      <c r="H5" s="191"/>
      <c r="I5" s="191"/>
      <c r="J5" s="191"/>
      <c r="K5" s="191"/>
      <c r="L5" s="143"/>
    </row>
    <row r="6" spans="2:17" x14ac:dyDescent="0.2">
      <c r="B6" s="259" t="s">
        <v>135</v>
      </c>
      <c r="C6" s="260"/>
      <c r="D6" s="260"/>
      <c r="E6" s="260"/>
      <c r="F6" s="191"/>
      <c r="G6" s="191"/>
      <c r="H6" s="191"/>
      <c r="I6" s="191"/>
      <c r="J6" s="191"/>
      <c r="K6" s="191"/>
      <c r="L6" s="143"/>
    </row>
    <row r="7" spans="2:17" x14ac:dyDescent="0.2">
      <c r="B7" s="192" t="s">
        <v>105</v>
      </c>
      <c r="C7" s="193"/>
      <c r="D7" s="193"/>
      <c r="E7" s="194"/>
      <c r="F7" s="191"/>
      <c r="G7" s="191"/>
      <c r="H7" s="191"/>
      <c r="I7" s="191"/>
      <c r="J7" s="191"/>
      <c r="K7" s="191"/>
      <c r="L7" s="143"/>
    </row>
    <row r="8" spans="2:17" ht="12.75" customHeight="1" x14ac:dyDescent="0.2">
      <c r="B8" s="278" t="s">
        <v>103</v>
      </c>
      <c r="C8" s="278"/>
      <c r="D8" s="278"/>
      <c r="E8" s="278"/>
      <c r="F8" s="144"/>
      <c r="G8" s="144"/>
    </row>
    <row r="9" spans="2:17" ht="12.75" customHeight="1" x14ac:dyDescent="0.2"/>
    <row r="11" spans="2:17" ht="25.5" customHeight="1" x14ac:dyDescent="0.2">
      <c r="B11" s="164" t="s">
        <v>101</v>
      </c>
      <c r="C11" s="295" t="s">
        <v>163</v>
      </c>
      <c r="D11" s="295"/>
      <c r="E11" s="295"/>
      <c r="F11" s="292" t="s">
        <v>100</v>
      </c>
      <c r="G11" s="292"/>
      <c r="H11" s="295" t="s">
        <v>166</v>
      </c>
      <c r="I11" s="295"/>
      <c r="J11" s="295"/>
      <c r="K11" s="142"/>
      <c r="L11" s="142"/>
    </row>
    <row r="12" spans="2:17" x14ac:dyDescent="0.2">
      <c r="B12" s="186"/>
      <c r="C12" s="186"/>
      <c r="D12" s="186"/>
      <c r="E12" s="186"/>
      <c r="F12" s="186"/>
      <c r="G12" s="186"/>
      <c r="H12" s="273" t="s">
        <v>174</v>
      </c>
      <c r="I12" s="273"/>
      <c r="J12" s="273"/>
      <c r="K12" s="273"/>
      <c r="L12" s="142"/>
    </row>
    <row r="13" spans="2:17" ht="26.25" customHeight="1" x14ac:dyDescent="0.2">
      <c r="B13" s="302" t="s">
        <v>104</v>
      </c>
      <c r="C13" s="303"/>
      <c r="D13" s="195"/>
      <c r="E13" s="195"/>
      <c r="F13" s="195"/>
      <c r="G13" s="195"/>
      <c r="H13" s="195"/>
      <c r="I13" s="195"/>
      <c r="J13" s="195"/>
      <c r="K13" s="195"/>
      <c r="L13" s="195"/>
      <c r="M13" s="195"/>
      <c r="N13" s="195"/>
      <c r="O13" s="195"/>
      <c r="P13" s="196"/>
      <c r="Q13" s="197" t="s">
        <v>128</v>
      </c>
    </row>
    <row r="14" spans="2:17" x14ac:dyDescent="0.2">
      <c r="B14" s="293" t="s">
        <v>61</v>
      </c>
      <c r="C14" s="198" t="s">
        <v>123</v>
      </c>
      <c r="D14" s="199">
        <v>43922</v>
      </c>
      <c r="E14" s="199">
        <v>43952</v>
      </c>
      <c r="F14" s="199">
        <v>43983</v>
      </c>
      <c r="G14" s="199">
        <v>44013</v>
      </c>
      <c r="H14" s="199">
        <v>44044</v>
      </c>
      <c r="I14" s="199">
        <v>44075</v>
      </c>
      <c r="J14" s="199">
        <v>44105</v>
      </c>
      <c r="K14" s="199">
        <v>44136</v>
      </c>
      <c r="L14" s="199">
        <v>44166</v>
      </c>
      <c r="M14" s="199">
        <v>44197</v>
      </c>
      <c r="N14" s="199">
        <v>44228</v>
      </c>
      <c r="O14" s="199">
        <v>44256</v>
      </c>
      <c r="P14" s="200" t="s">
        <v>98</v>
      </c>
      <c r="Q14" s="175"/>
    </row>
    <row r="15" spans="2:17" x14ac:dyDescent="0.2">
      <c r="B15" s="294"/>
      <c r="C15" s="198" t="s">
        <v>158</v>
      </c>
      <c r="D15" s="201"/>
      <c r="E15" s="201"/>
      <c r="F15" s="201"/>
      <c r="G15" s="201"/>
      <c r="H15" s="201"/>
      <c r="I15" s="201"/>
      <c r="J15" s="201"/>
      <c r="K15" s="201"/>
      <c r="L15" s="201"/>
      <c r="M15" s="201"/>
      <c r="N15" s="201"/>
      <c r="O15" s="201"/>
      <c r="P15" s="200"/>
      <c r="Q15" s="175"/>
    </row>
    <row r="16" spans="2:17" x14ac:dyDescent="0.2">
      <c r="B16" s="202" t="s">
        <v>115</v>
      </c>
      <c r="C16" s="261"/>
      <c r="D16" s="203">
        <f t="shared" ref="D16:O16" si="0">$C$16/12</f>
        <v>0</v>
      </c>
      <c r="E16" s="203">
        <f t="shared" si="0"/>
        <v>0</v>
      </c>
      <c r="F16" s="203">
        <f t="shared" si="0"/>
        <v>0</v>
      </c>
      <c r="G16" s="203">
        <f t="shared" si="0"/>
        <v>0</v>
      </c>
      <c r="H16" s="203">
        <f t="shared" si="0"/>
        <v>0</v>
      </c>
      <c r="I16" s="203">
        <f t="shared" si="0"/>
        <v>0</v>
      </c>
      <c r="J16" s="203">
        <f t="shared" si="0"/>
        <v>0</v>
      </c>
      <c r="K16" s="203">
        <f t="shared" si="0"/>
        <v>0</v>
      </c>
      <c r="L16" s="203">
        <f t="shared" si="0"/>
        <v>0</v>
      </c>
      <c r="M16" s="203">
        <f t="shared" si="0"/>
        <v>0</v>
      </c>
      <c r="N16" s="203">
        <f t="shared" si="0"/>
        <v>0</v>
      </c>
      <c r="O16" s="203">
        <f t="shared" si="0"/>
        <v>0</v>
      </c>
      <c r="P16" s="204"/>
      <c r="Q16" s="169" t="s">
        <v>146</v>
      </c>
    </row>
    <row r="17" spans="2:17" x14ac:dyDescent="0.2">
      <c r="B17" s="205" t="s">
        <v>88</v>
      </c>
      <c r="C17" s="201"/>
      <c r="D17" s="262">
        <v>1</v>
      </c>
      <c r="E17" s="262">
        <v>1</v>
      </c>
      <c r="F17" s="262">
        <v>1</v>
      </c>
      <c r="G17" s="262">
        <v>1</v>
      </c>
      <c r="H17" s="262">
        <v>1</v>
      </c>
      <c r="I17" s="262">
        <v>1</v>
      </c>
      <c r="J17" s="262">
        <v>1</v>
      </c>
      <c r="K17" s="262">
        <v>1</v>
      </c>
      <c r="L17" s="262">
        <v>1</v>
      </c>
      <c r="M17" s="262">
        <v>1</v>
      </c>
      <c r="N17" s="262">
        <v>1</v>
      </c>
      <c r="O17" s="262">
        <v>1</v>
      </c>
      <c r="P17" s="200"/>
      <c r="Q17" s="169" t="s">
        <v>147</v>
      </c>
    </row>
    <row r="18" spans="2:17" s="133" customFormat="1" ht="25.5" x14ac:dyDescent="0.2">
      <c r="B18" s="206" t="s">
        <v>60</v>
      </c>
      <c r="C18" s="207"/>
      <c r="D18" s="208">
        <f>D16*D17</f>
        <v>0</v>
      </c>
      <c r="E18" s="208">
        <f t="shared" ref="E18:O18" si="1">E16*E17</f>
        <v>0</v>
      </c>
      <c r="F18" s="208">
        <f t="shared" si="1"/>
        <v>0</v>
      </c>
      <c r="G18" s="208">
        <f t="shared" si="1"/>
        <v>0</v>
      </c>
      <c r="H18" s="208">
        <f t="shared" si="1"/>
        <v>0</v>
      </c>
      <c r="I18" s="208">
        <f t="shared" si="1"/>
        <v>0</v>
      </c>
      <c r="J18" s="208">
        <f t="shared" si="1"/>
        <v>0</v>
      </c>
      <c r="K18" s="208">
        <f t="shared" si="1"/>
        <v>0</v>
      </c>
      <c r="L18" s="208">
        <f t="shared" si="1"/>
        <v>0</v>
      </c>
      <c r="M18" s="208">
        <f t="shared" si="1"/>
        <v>0</v>
      </c>
      <c r="N18" s="208">
        <f t="shared" si="1"/>
        <v>0</v>
      </c>
      <c r="O18" s="208">
        <f t="shared" si="1"/>
        <v>0</v>
      </c>
      <c r="P18" s="209">
        <f>SUM(D18:O18)</f>
        <v>0</v>
      </c>
      <c r="Q18" s="176"/>
    </row>
    <row r="19" spans="2:17" x14ac:dyDescent="0.2">
      <c r="B19" s="293" t="s">
        <v>63</v>
      </c>
      <c r="C19" s="201"/>
      <c r="D19" s="201"/>
      <c r="E19" s="201"/>
      <c r="F19" s="201"/>
      <c r="G19" s="201"/>
      <c r="H19" s="201"/>
      <c r="I19" s="201"/>
      <c r="J19" s="201"/>
      <c r="K19" s="201"/>
      <c r="L19" s="201"/>
      <c r="M19" s="201"/>
      <c r="N19" s="201"/>
      <c r="O19" s="201"/>
      <c r="P19" s="200"/>
      <c r="Q19" s="175"/>
    </row>
    <row r="20" spans="2:17" x14ac:dyDescent="0.2">
      <c r="B20" s="294"/>
      <c r="C20" s="201"/>
      <c r="D20" s="201"/>
      <c r="E20" s="201"/>
      <c r="F20" s="201"/>
      <c r="G20" s="201"/>
      <c r="H20" s="201"/>
      <c r="I20" s="201"/>
      <c r="J20" s="201"/>
      <c r="K20" s="201"/>
      <c r="L20" s="201"/>
      <c r="M20" s="201"/>
      <c r="N20" s="201"/>
      <c r="O20" s="201"/>
      <c r="P20" s="200"/>
      <c r="Q20" s="175"/>
    </row>
    <row r="21" spans="2:17" outlineLevel="1" x14ac:dyDescent="0.2">
      <c r="B21" s="210" t="s">
        <v>74</v>
      </c>
      <c r="C21" s="201"/>
      <c r="D21" s="201"/>
      <c r="E21" s="201"/>
      <c r="F21" s="201"/>
      <c r="G21" s="201"/>
      <c r="H21" s="201"/>
      <c r="I21" s="201"/>
      <c r="J21" s="201"/>
      <c r="K21" s="201"/>
      <c r="L21" s="201"/>
      <c r="M21" s="201"/>
      <c r="N21" s="201"/>
      <c r="O21" s="201"/>
      <c r="P21" s="200"/>
      <c r="Q21" s="175"/>
    </row>
    <row r="22" spans="2:17" outlineLevel="1" x14ac:dyDescent="0.2">
      <c r="B22" s="211" t="s">
        <v>72</v>
      </c>
      <c r="C22" s="261"/>
      <c r="D22" s="165">
        <f t="shared" ref="D22:O22" si="2">$C$22/12</f>
        <v>0</v>
      </c>
      <c r="E22" s="165">
        <f t="shared" si="2"/>
        <v>0</v>
      </c>
      <c r="F22" s="165">
        <f t="shared" si="2"/>
        <v>0</v>
      </c>
      <c r="G22" s="165">
        <f t="shared" si="2"/>
        <v>0</v>
      </c>
      <c r="H22" s="165">
        <f t="shared" si="2"/>
        <v>0</v>
      </c>
      <c r="I22" s="165">
        <f t="shared" si="2"/>
        <v>0</v>
      </c>
      <c r="J22" s="165">
        <f t="shared" si="2"/>
        <v>0</v>
      </c>
      <c r="K22" s="165">
        <f t="shared" si="2"/>
        <v>0</v>
      </c>
      <c r="L22" s="165">
        <f t="shared" si="2"/>
        <v>0</v>
      </c>
      <c r="M22" s="165">
        <f t="shared" si="2"/>
        <v>0</v>
      </c>
      <c r="N22" s="165">
        <f t="shared" si="2"/>
        <v>0</v>
      </c>
      <c r="O22" s="165">
        <f t="shared" si="2"/>
        <v>0</v>
      </c>
      <c r="P22" s="200"/>
      <c r="Q22" s="175" t="s">
        <v>136</v>
      </c>
    </row>
    <row r="23" spans="2:17" outlineLevel="1" x14ac:dyDescent="0.2">
      <c r="B23" s="211" t="s">
        <v>73</v>
      </c>
      <c r="C23" s="261"/>
      <c r="D23" s="165">
        <f t="shared" ref="D23:O23" si="3">$C$23/12</f>
        <v>0</v>
      </c>
      <c r="E23" s="165">
        <f t="shared" si="3"/>
        <v>0</v>
      </c>
      <c r="F23" s="165">
        <f t="shared" si="3"/>
        <v>0</v>
      </c>
      <c r="G23" s="165">
        <f t="shared" si="3"/>
        <v>0</v>
      </c>
      <c r="H23" s="165">
        <f t="shared" si="3"/>
        <v>0</v>
      </c>
      <c r="I23" s="165">
        <f t="shared" si="3"/>
        <v>0</v>
      </c>
      <c r="J23" s="165">
        <f t="shared" si="3"/>
        <v>0</v>
      </c>
      <c r="K23" s="165">
        <f t="shared" si="3"/>
        <v>0</v>
      </c>
      <c r="L23" s="165">
        <f t="shared" si="3"/>
        <v>0</v>
      </c>
      <c r="M23" s="165">
        <f t="shared" si="3"/>
        <v>0</v>
      </c>
      <c r="N23" s="165">
        <f t="shared" si="3"/>
        <v>0</v>
      </c>
      <c r="O23" s="165">
        <f t="shared" si="3"/>
        <v>0</v>
      </c>
      <c r="P23" s="200"/>
      <c r="Q23" s="175" t="s">
        <v>137</v>
      </c>
    </row>
    <row r="24" spans="2:17" outlineLevel="1" x14ac:dyDescent="0.2">
      <c r="B24" s="212" t="s">
        <v>129</v>
      </c>
      <c r="C24" s="261"/>
      <c r="D24" s="165">
        <f t="shared" ref="D24:O24" si="4">$C$24/12</f>
        <v>0</v>
      </c>
      <c r="E24" s="165">
        <f t="shared" si="4"/>
        <v>0</v>
      </c>
      <c r="F24" s="165">
        <f t="shared" si="4"/>
        <v>0</v>
      </c>
      <c r="G24" s="165">
        <f t="shared" si="4"/>
        <v>0</v>
      </c>
      <c r="H24" s="165">
        <f t="shared" si="4"/>
        <v>0</v>
      </c>
      <c r="I24" s="165">
        <f t="shared" si="4"/>
        <v>0</v>
      </c>
      <c r="J24" s="165">
        <f t="shared" si="4"/>
        <v>0</v>
      </c>
      <c r="K24" s="165">
        <f t="shared" si="4"/>
        <v>0</v>
      </c>
      <c r="L24" s="165">
        <f t="shared" si="4"/>
        <v>0</v>
      </c>
      <c r="M24" s="165">
        <f t="shared" si="4"/>
        <v>0</v>
      </c>
      <c r="N24" s="165">
        <f t="shared" si="4"/>
        <v>0</v>
      </c>
      <c r="O24" s="165">
        <f t="shared" si="4"/>
        <v>0</v>
      </c>
      <c r="P24" s="200"/>
      <c r="Q24" s="169" t="s">
        <v>138</v>
      </c>
    </row>
    <row r="25" spans="2:17" outlineLevel="1" x14ac:dyDescent="0.2">
      <c r="B25" s="213" t="s">
        <v>75</v>
      </c>
      <c r="C25" s="214"/>
      <c r="D25" s="299" t="s">
        <v>148</v>
      </c>
      <c r="E25" s="300"/>
      <c r="F25" s="300"/>
      <c r="G25" s="300"/>
      <c r="H25" s="300"/>
      <c r="I25" s="300"/>
      <c r="J25" s="300"/>
      <c r="K25" s="300"/>
      <c r="L25" s="300"/>
      <c r="M25" s="300"/>
      <c r="N25" s="300"/>
      <c r="O25" s="301"/>
      <c r="P25" s="200"/>
      <c r="Q25" s="175"/>
    </row>
    <row r="26" spans="2:17" outlineLevel="1" x14ac:dyDescent="0.2">
      <c r="B26" s="212" t="s">
        <v>154</v>
      </c>
      <c r="C26" s="272" t="s">
        <v>124</v>
      </c>
      <c r="D26" s="263"/>
      <c r="E26" s="263"/>
      <c r="F26" s="263"/>
      <c r="G26" s="263"/>
      <c r="H26" s="263"/>
      <c r="I26" s="263"/>
      <c r="J26" s="263"/>
      <c r="K26" s="263"/>
      <c r="L26" s="263"/>
      <c r="M26" s="263"/>
      <c r="N26" s="263"/>
      <c r="O26" s="263"/>
      <c r="P26" s="200"/>
      <c r="Q26" s="169" t="s">
        <v>149</v>
      </c>
    </row>
    <row r="27" spans="2:17" outlineLevel="1" x14ac:dyDescent="0.2">
      <c r="B27" s="212" t="s">
        <v>168</v>
      </c>
      <c r="C27" s="201"/>
      <c r="D27" s="166">
        <f t="shared" ref="D27:O27" si="5">$G$74</f>
        <v>0</v>
      </c>
      <c r="E27" s="166">
        <f t="shared" si="5"/>
        <v>0</v>
      </c>
      <c r="F27" s="166">
        <f t="shared" si="5"/>
        <v>0</v>
      </c>
      <c r="G27" s="166">
        <f t="shared" si="5"/>
        <v>0</v>
      </c>
      <c r="H27" s="166">
        <f t="shared" si="5"/>
        <v>0</v>
      </c>
      <c r="I27" s="166">
        <f t="shared" si="5"/>
        <v>0</v>
      </c>
      <c r="J27" s="166">
        <f t="shared" si="5"/>
        <v>0</v>
      </c>
      <c r="K27" s="166">
        <f t="shared" si="5"/>
        <v>0</v>
      </c>
      <c r="L27" s="166">
        <f t="shared" si="5"/>
        <v>0</v>
      </c>
      <c r="M27" s="166">
        <f t="shared" si="5"/>
        <v>0</v>
      </c>
      <c r="N27" s="166">
        <f t="shared" si="5"/>
        <v>0</v>
      </c>
      <c r="O27" s="166">
        <f t="shared" si="5"/>
        <v>0</v>
      </c>
      <c r="P27" s="215"/>
      <c r="Q27" s="169" t="s">
        <v>139</v>
      </c>
    </row>
    <row r="28" spans="2:17" outlineLevel="1" x14ac:dyDescent="0.2">
      <c r="B28" s="212" t="s">
        <v>169</v>
      </c>
      <c r="C28" s="201"/>
      <c r="D28" s="166">
        <f t="shared" ref="D28:O28" si="6">$H$74</f>
        <v>0</v>
      </c>
      <c r="E28" s="166">
        <f t="shared" si="6"/>
        <v>0</v>
      </c>
      <c r="F28" s="166">
        <f t="shared" si="6"/>
        <v>0</v>
      </c>
      <c r="G28" s="166">
        <f t="shared" si="6"/>
        <v>0</v>
      </c>
      <c r="H28" s="166">
        <f t="shared" si="6"/>
        <v>0</v>
      </c>
      <c r="I28" s="166">
        <f t="shared" si="6"/>
        <v>0</v>
      </c>
      <c r="J28" s="166">
        <f t="shared" si="6"/>
        <v>0</v>
      </c>
      <c r="K28" s="166">
        <f t="shared" si="6"/>
        <v>0</v>
      </c>
      <c r="L28" s="166">
        <f t="shared" si="6"/>
        <v>0</v>
      </c>
      <c r="M28" s="166">
        <f t="shared" si="6"/>
        <v>0</v>
      </c>
      <c r="N28" s="166">
        <f t="shared" si="6"/>
        <v>0</v>
      </c>
      <c r="O28" s="166">
        <f t="shared" si="6"/>
        <v>0</v>
      </c>
      <c r="P28" s="215"/>
      <c r="Q28" s="169" t="s">
        <v>139</v>
      </c>
    </row>
    <row r="29" spans="2:17" outlineLevel="1" x14ac:dyDescent="0.2">
      <c r="B29" s="212" t="s">
        <v>170</v>
      </c>
      <c r="C29" s="201"/>
      <c r="D29" s="166">
        <f t="shared" ref="D29:O29" si="7">$G$88</f>
        <v>0</v>
      </c>
      <c r="E29" s="166">
        <f t="shared" si="7"/>
        <v>0</v>
      </c>
      <c r="F29" s="166">
        <f t="shared" si="7"/>
        <v>0</v>
      </c>
      <c r="G29" s="166">
        <f t="shared" si="7"/>
        <v>0</v>
      </c>
      <c r="H29" s="166">
        <f t="shared" si="7"/>
        <v>0</v>
      </c>
      <c r="I29" s="166">
        <f t="shared" si="7"/>
        <v>0</v>
      </c>
      <c r="J29" s="166">
        <f t="shared" si="7"/>
        <v>0</v>
      </c>
      <c r="K29" s="166">
        <f t="shared" si="7"/>
        <v>0</v>
      </c>
      <c r="L29" s="166">
        <f t="shared" si="7"/>
        <v>0</v>
      </c>
      <c r="M29" s="166">
        <f t="shared" si="7"/>
        <v>0</v>
      </c>
      <c r="N29" s="166">
        <f t="shared" si="7"/>
        <v>0</v>
      </c>
      <c r="O29" s="166">
        <f t="shared" si="7"/>
        <v>0</v>
      </c>
      <c r="P29" s="215"/>
      <c r="Q29" s="169" t="s">
        <v>139</v>
      </c>
    </row>
    <row r="30" spans="2:17" outlineLevel="1" x14ac:dyDescent="0.2">
      <c r="B30" s="212" t="s">
        <v>171</v>
      </c>
      <c r="C30" s="201"/>
      <c r="D30" s="166">
        <f t="shared" ref="D30:O30" si="8">$H$88</f>
        <v>0</v>
      </c>
      <c r="E30" s="166">
        <f t="shared" si="8"/>
        <v>0</v>
      </c>
      <c r="F30" s="166">
        <f t="shared" si="8"/>
        <v>0</v>
      </c>
      <c r="G30" s="166">
        <f t="shared" si="8"/>
        <v>0</v>
      </c>
      <c r="H30" s="166">
        <f t="shared" si="8"/>
        <v>0</v>
      </c>
      <c r="I30" s="166">
        <f t="shared" si="8"/>
        <v>0</v>
      </c>
      <c r="J30" s="166">
        <f t="shared" si="8"/>
        <v>0</v>
      </c>
      <c r="K30" s="166">
        <f t="shared" si="8"/>
        <v>0</v>
      </c>
      <c r="L30" s="166">
        <f t="shared" si="8"/>
        <v>0</v>
      </c>
      <c r="M30" s="166">
        <f t="shared" si="8"/>
        <v>0</v>
      </c>
      <c r="N30" s="166">
        <f t="shared" si="8"/>
        <v>0</v>
      </c>
      <c r="O30" s="166">
        <f t="shared" si="8"/>
        <v>0</v>
      </c>
      <c r="P30" s="215"/>
      <c r="Q30" s="169" t="s">
        <v>139</v>
      </c>
    </row>
    <row r="31" spans="2:17" outlineLevel="1" x14ac:dyDescent="0.2">
      <c r="B31" s="216" t="s">
        <v>83</v>
      </c>
      <c r="C31" s="261"/>
      <c r="D31" s="165">
        <f t="shared" ref="D31:O31" si="9">$C$31/12</f>
        <v>0</v>
      </c>
      <c r="E31" s="165">
        <f t="shared" si="9"/>
        <v>0</v>
      </c>
      <c r="F31" s="165">
        <f t="shared" si="9"/>
        <v>0</v>
      </c>
      <c r="G31" s="165">
        <f t="shared" si="9"/>
        <v>0</v>
      </c>
      <c r="H31" s="165">
        <f t="shared" si="9"/>
        <v>0</v>
      </c>
      <c r="I31" s="165">
        <f t="shared" si="9"/>
        <v>0</v>
      </c>
      <c r="J31" s="165">
        <f t="shared" si="9"/>
        <v>0</v>
      </c>
      <c r="K31" s="165">
        <f t="shared" si="9"/>
        <v>0</v>
      </c>
      <c r="L31" s="165">
        <f t="shared" si="9"/>
        <v>0</v>
      </c>
      <c r="M31" s="165">
        <f t="shared" si="9"/>
        <v>0</v>
      </c>
      <c r="N31" s="165">
        <f t="shared" si="9"/>
        <v>0</v>
      </c>
      <c r="O31" s="165">
        <f t="shared" si="9"/>
        <v>0</v>
      </c>
      <c r="P31" s="200"/>
      <c r="Q31" s="169" t="s">
        <v>140</v>
      </c>
    </row>
    <row r="32" spans="2:17" x14ac:dyDescent="0.2">
      <c r="B32" s="217" t="s">
        <v>76</v>
      </c>
      <c r="C32" s="215"/>
      <c r="D32" s="215">
        <f t="shared" ref="D32:O32" si="10">SUM(D22:D31)</f>
        <v>0</v>
      </c>
      <c r="E32" s="215">
        <f t="shared" si="10"/>
        <v>0</v>
      </c>
      <c r="F32" s="215">
        <f t="shared" si="10"/>
        <v>0</v>
      </c>
      <c r="G32" s="215">
        <f t="shared" si="10"/>
        <v>0</v>
      </c>
      <c r="H32" s="215">
        <f t="shared" si="10"/>
        <v>0</v>
      </c>
      <c r="I32" s="215">
        <f t="shared" si="10"/>
        <v>0</v>
      </c>
      <c r="J32" s="215">
        <f t="shared" si="10"/>
        <v>0</v>
      </c>
      <c r="K32" s="215">
        <f t="shared" si="10"/>
        <v>0</v>
      </c>
      <c r="L32" s="215">
        <f t="shared" si="10"/>
        <v>0</v>
      </c>
      <c r="M32" s="215">
        <f t="shared" si="10"/>
        <v>0</v>
      </c>
      <c r="N32" s="215">
        <f t="shared" si="10"/>
        <v>0</v>
      </c>
      <c r="O32" s="215">
        <f t="shared" si="10"/>
        <v>0</v>
      </c>
      <c r="P32" s="204">
        <f>SUM(D32:O32)</f>
        <v>0</v>
      </c>
      <c r="Q32" s="175"/>
    </row>
    <row r="33" spans="2:17" outlineLevel="1" x14ac:dyDescent="0.2">
      <c r="B33" s="213" t="s">
        <v>77</v>
      </c>
      <c r="C33" s="214"/>
      <c r="D33" s="299" t="s">
        <v>102</v>
      </c>
      <c r="E33" s="300"/>
      <c r="F33" s="300"/>
      <c r="G33" s="300"/>
      <c r="H33" s="300"/>
      <c r="I33" s="300"/>
      <c r="J33" s="300"/>
      <c r="K33" s="300"/>
      <c r="L33" s="300"/>
      <c r="M33" s="300"/>
      <c r="N33" s="300"/>
      <c r="O33" s="301"/>
      <c r="P33" s="200"/>
      <c r="Q33" s="175"/>
    </row>
    <row r="34" spans="2:17" outlineLevel="1" x14ac:dyDescent="0.2">
      <c r="B34" s="218" t="s">
        <v>78</v>
      </c>
      <c r="C34" s="261"/>
      <c r="D34" s="165">
        <f t="shared" ref="D34:O34" si="11">($C$34*D17)/12</f>
        <v>0</v>
      </c>
      <c r="E34" s="165">
        <f t="shared" si="11"/>
        <v>0</v>
      </c>
      <c r="F34" s="165">
        <f t="shared" si="11"/>
        <v>0</v>
      </c>
      <c r="G34" s="165">
        <f t="shared" si="11"/>
        <v>0</v>
      </c>
      <c r="H34" s="165">
        <f t="shared" si="11"/>
        <v>0</v>
      </c>
      <c r="I34" s="165">
        <f t="shared" si="11"/>
        <v>0</v>
      </c>
      <c r="J34" s="165">
        <f t="shared" si="11"/>
        <v>0</v>
      </c>
      <c r="K34" s="165">
        <f t="shared" si="11"/>
        <v>0</v>
      </c>
      <c r="L34" s="165">
        <f t="shared" si="11"/>
        <v>0</v>
      </c>
      <c r="M34" s="165">
        <f t="shared" si="11"/>
        <v>0</v>
      </c>
      <c r="N34" s="165">
        <f t="shared" si="11"/>
        <v>0</v>
      </c>
      <c r="O34" s="165">
        <f t="shared" si="11"/>
        <v>0</v>
      </c>
      <c r="P34" s="204">
        <f t="shared" ref="P34:P39" si="12">SUM(D34:O34)</f>
        <v>0</v>
      </c>
      <c r="Q34" s="169" t="s">
        <v>150</v>
      </c>
    </row>
    <row r="35" spans="2:17" outlineLevel="1" x14ac:dyDescent="0.2">
      <c r="B35" s="218" t="s">
        <v>79</v>
      </c>
      <c r="C35" s="261"/>
      <c r="D35" s="165">
        <f t="shared" ref="D35:O35" si="13">($C$35*D17)/12</f>
        <v>0</v>
      </c>
      <c r="E35" s="165">
        <f t="shared" si="13"/>
        <v>0</v>
      </c>
      <c r="F35" s="165">
        <f t="shared" si="13"/>
        <v>0</v>
      </c>
      <c r="G35" s="165">
        <f t="shared" si="13"/>
        <v>0</v>
      </c>
      <c r="H35" s="165">
        <f t="shared" si="13"/>
        <v>0</v>
      </c>
      <c r="I35" s="165">
        <f t="shared" si="13"/>
        <v>0</v>
      </c>
      <c r="J35" s="165">
        <f t="shared" si="13"/>
        <v>0</v>
      </c>
      <c r="K35" s="165">
        <f t="shared" si="13"/>
        <v>0</v>
      </c>
      <c r="L35" s="165">
        <f t="shared" si="13"/>
        <v>0</v>
      </c>
      <c r="M35" s="165">
        <f t="shared" si="13"/>
        <v>0</v>
      </c>
      <c r="N35" s="165">
        <f t="shared" si="13"/>
        <v>0</v>
      </c>
      <c r="O35" s="165">
        <f t="shared" si="13"/>
        <v>0</v>
      </c>
      <c r="P35" s="204">
        <f t="shared" si="12"/>
        <v>0</v>
      </c>
      <c r="Q35" s="169" t="s">
        <v>141</v>
      </c>
    </row>
    <row r="36" spans="2:17" outlineLevel="1" x14ac:dyDescent="0.2">
      <c r="B36" s="218" t="s">
        <v>80</v>
      </c>
      <c r="C36" s="261">
        <v>0</v>
      </c>
      <c r="D36" s="165">
        <f t="shared" ref="D36:O36" si="14">($C$36*D17)/12</f>
        <v>0</v>
      </c>
      <c r="E36" s="165">
        <f t="shared" si="14"/>
        <v>0</v>
      </c>
      <c r="F36" s="165">
        <f t="shared" si="14"/>
        <v>0</v>
      </c>
      <c r="G36" s="165">
        <f t="shared" si="14"/>
        <v>0</v>
      </c>
      <c r="H36" s="165">
        <f t="shared" si="14"/>
        <v>0</v>
      </c>
      <c r="I36" s="165">
        <f t="shared" si="14"/>
        <v>0</v>
      </c>
      <c r="J36" s="165">
        <f t="shared" si="14"/>
        <v>0</v>
      </c>
      <c r="K36" s="165">
        <f t="shared" si="14"/>
        <v>0</v>
      </c>
      <c r="L36" s="165">
        <f t="shared" si="14"/>
        <v>0</v>
      </c>
      <c r="M36" s="165">
        <f t="shared" si="14"/>
        <v>0</v>
      </c>
      <c r="N36" s="165">
        <f t="shared" si="14"/>
        <v>0</v>
      </c>
      <c r="O36" s="165">
        <f t="shared" si="14"/>
        <v>0</v>
      </c>
      <c r="P36" s="204">
        <f t="shared" si="12"/>
        <v>0</v>
      </c>
      <c r="Q36" s="169" t="s">
        <v>141</v>
      </c>
    </row>
    <row r="37" spans="2:17" x14ac:dyDescent="0.2">
      <c r="B37" s="217" t="s">
        <v>81</v>
      </c>
      <c r="C37" s="215"/>
      <c r="D37" s="215">
        <f t="shared" ref="D37:O37" si="15">SUM(D34:D36)</f>
        <v>0</v>
      </c>
      <c r="E37" s="215">
        <f t="shared" si="15"/>
        <v>0</v>
      </c>
      <c r="F37" s="215">
        <f t="shared" si="15"/>
        <v>0</v>
      </c>
      <c r="G37" s="215">
        <f t="shared" si="15"/>
        <v>0</v>
      </c>
      <c r="H37" s="215">
        <f t="shared" si="15"/>
        <v>0</v>
      </c>
      <c r="I37" s="215">
        <f t="shared" si="15"/>
        <v>0</v>
      </c>
      <c r="J37" s="215">
        <f t="shared" si="15"/>
        <v>0</v>
      </c>
      <c r="K37" s="215">
        <f t="shared" si="15"/>
        <v>0</v>
      </c>
      <c r="L37" s="215">
        <f t="shared" si="15"/>
        <v>0</v>
      </c>
      <c r="M37" s="215">
        <f t="shared" si="15"/>
        <v>0</v>
      </c>
      <c r="N37" s="215">
        <f t="shared" si="15"/>
        <v>0</v>
      </c>
      <c r="O37" s="215">
        <f t="shared" si="15"/>
        <v>0</v>
      </c>
      <c r="P37" s="204">
        <f t="shared" si="12"/>
        <v>0</v>
      </c>
      <c r="Q37" s="175"/>
    </row>
    <row r="38" spans="2:17" s="133" customFormat="1" ht="26.25" customHeight="1" x14ac:dyDescent="0.2">
      <c r="B38" s="219" t="s">
        <v>82</v>
      </c>
      <c r="C38" s="220"/>
      <c r="D38" s="220">
        <f t="shared" ref="D38:O38" si="16">D32+D37</f>
        <v>0</v>
      </c>
      <c r="E38" s="220">
        <f t="shared" si="16"/>
        <v>0</v>
      </c>
      <c r="F38" s="220">
        <f t="shared" si="16"/>
        <v>0</v>
      </c>
      <c r="G38" s="220">
        <f t="shared" si="16"/>
        <v>0</v>
      </c>
      <c r="H38" s="220">
        <f t="shared" si="16"/>
        <v>0</v>
      </c>
      <c r="I38" s="220">
        <f t="shared" si="16"/>
        <v>0</v>
      </c>
      <c r="J38" s="220">
        <f t="shared" si="16"/>
        <v>0</v>
      </c>
      <c r="K38" s="220">
        <f t="shared" si="16"/>
        <v>0</v>
      </c>
      <c r="L38" s="220">
        <f t="shared" si="16"/>
        <v>0</v>
      </c>
      <c r="M38" s="220">
        <f t="shared" si="16"/>
        <v>0</v>
      </c>
      <c r="N38" s="220">
        <f t="shared" si="16"/>
        <v>0</v>
      </c>
      <c r="O38" s="220">
        <f t="shared" si="16"/>
        <v>0</v>
      </c>
      <c r="P38" s="209">
        <f t="shared" si="12"/>
        <v>0</v>
      </c>
      <c r="Q38" s="176"/>
    </row>
    <row r="39" spans="2:17" s="133" customFormat="1" x14ac:dyDescent="0.2">
      <c r="B39" s="221" t="s">
        <v>97</v>
      </c>
      <c r="C39" s="264">
        <v>0</v>
      </c>
      <c r="D39" s="172">
        <f t="shared" ref="D39:O39" si="17">$C$39/12</f>
        <v>0</v>
      </c>
      <c r="E39" s="172">
        <f t="shared" si="17"/>
        <v>0</v>
      </c>
      <c r="F39" s="172">
        <f t="shared" si="17"/>
        <v>0</v>
      </c>
      <c r="G39" s="172">
        <f t="shared" si="17"/>
        <v>0</v>
      </c>
      <c r="H39" s="172">
        <f t="shared" si="17"/>
        <v>0</v>
      </c>
      <c r="I39" s="172">
        <f t="shared" si="17"/>
        <v>0</v>
      </c>
      <c r="J39" s="172">
        <f t="shared" si="17"/>
        <v>0</v>
      </c>
      <c r="K39" s="172">
        <f t="shared" si="17"/>
        <v>0</v>
      </c>
      <c r="L39" s="172">
        <f t="shared" si="17"/>
        <v>0</v>
      </c>
      <c r="M39" s="172">
        <f t="shared" si="17"/>
        <v>0</v>
      </c>
      <c r="N39" s="172">
        <f t="shared" si="17"/>
        <v>0</v>
      </c>
      <c r="O39" s="172">
        <f t="shared" si="17"/>
        <v>0</v>
      </c>
      <c r="P39" s="209">
        <f t="shared" si="12"/>
        <v>0</v>
      </c>
      <c r="Q39" s="176" t="s">
        <v>151</v>
      </c>
    </row>
    <row r="40" spans="2:17" s="138" customFormat="1" x14ac:dyDescent="0.2">
      <c r="B40" s="221" t="s">
        <v>107</v>
      </c>
      <c r="C40" s="264">
        <v>0</v>
      </c>
      <c r="D40" s="172">
        <f t="shared" ref="D40:O40" si="18">$C$40/12</f>
        <v>0</v>
      </c>
      <c r="E40" s="172">
        <f t="shared" si="18"/>
        <v>0</v>
      </c>
      <c r="F40" s="172">
        <f t="shared" si="18"/>
        <v>0</v>
      </c>
      <c r="G40" s="172">
        <f t="shared" si="18"/>
        <v>0</v>
      </c>
      <c r="H40" s="172">
        <f t="shared" si="18"/>
        <v>0</v>
      </c>
      <c r="I40" s="172">
        <f t="shared" si="18"/>
        <v>0</v>
      </c>
      <c r="J40" s="172">
        <f t="shared" si="18"/>
        <v>0</v>
      </c>
      <c r="K40" s="172">
        <f t="shared" si="18"/>
        <v>0</v>
      </c>
      <c r="L40" s="172">
        <f t="shared" si="18"/>
        <v>0</v>
      </c>
      <c r="M40" s="172">
        <f t="shared" si="18"/>
        <v>0</v>
      </c>
      <c r="N40" s="172">
        <f t="shared" si="18"/>
        <v>0</v>
      </c>
      <c r="O40" s="172">
        <f t="shared" si="18"/>
        <v>0</v>
      </c>
      <c r="P40" s="209">
        <f>SUM(D40:O40)</f>
        <v>0</v>
      </c>
      <c r="Q40" s="177"/>
    </row>
    <row r="41" spans="2:17" s="136" customFormat="1" x14ac:dyDescent="0.2">
      <c r="B41" s="222" t="s">
        <v>118</v>
      </c>
      <c r="C41" s="223"/>
      <c r="D41" s="265"/>
      <c r="E41" s="265"/>
      <c r="F41" s="265"/>
      <c r="G41" s="265"/>
      <c r="H41" s="265"/>
      <c r="I41" s="265"/>
      <c r="J41" s="265"/>
      <c r="K41" s="265"/>
      <c r="L41" s="265"/>
      <c r="M41" s="265"/>
      <c r="N41" s="265"/>
      <c r="O41" s="265"/>
      <c r="P41" s="209">
        <f t="shared" ref="P41" si="19">SUM(D41:O41)</f>
        <v>0</v>
      </c>
      <c r="Q41" s="169" t="s">
        <v>142</v>
      </c>
    </row>
    <row r="42" spans="2:17" s="136" customFormat="1" x14ac:dyDescent="0.2">
      <c r="B42" s="222" t="s">
        <v>132</v>
      </c>
      <c r="C42" s="223"/>
      <c r="D42" s="265"/>
      <c r="E42" s="265"/>
      <c r="F42" s="265"/>
      <c r="G42" s="265"/>
      <c r="H42" s="265"/>
      <c r="I42" s="265"/>
      <c r="J42" s="265"/>
      <c r="K42" s="265"/>
      <c r="L42" s="265"/>
      <c r="M42" s="265"/>
      <c r="N42" s="265"/>
      <c r="O42" s="265"/>
      <c r="P42" s="209"/>
      <c r="Q42" s="169" t="s">
        <v>159</v>
      </c>
    </row>
    <row r="43" spans="2:17" s="133" customFormat="1" ht="26.25" customHeight="1" x14ac:dyDescent="0.2">
      <c r="B43" s="224" t="s">
        <v>84</v>
      </c>
      <c r="C43" s="225"/>
      <c r="D43" s="226">
        <f>D18-D38+D39+D40+D41+D42</f>
        <v>0</v>
      </c>
      <c r="E43" s="226">
        <f t="shared" ref="E43:O43" si="20">E18-E38+E39+E40+E41+E42</f>
        <v>0</v>
      </c>
      <c r="F43" s="226">
        <f t="shared" si="20"/>
        <v>0</v>
      </c>
      <c r="G43" s="226">
        <f t="shared" si="20"/>
        <v>0</v>
      </c>
      <c r="H43" s="226">
        <f t="shared" si="20"/>
        <v>0</v>
      </c>
      <c r="I43" s="226">
        <f t="shared" si="20"/>
        <v>0</v>
      </c>
      <c r="J43" s="226">
        <f t="shared" si="20"/>
        <v>0</v>
      </c>
      <c r="K43" s="226">
        <f t="shared" si="20"/>
        <v>0</v>
      </c>
      <c r="L43" s="226">
        <f t="shared" si="20"/>
        <v>0</v>
      </c>
      <c r="M43" s="226">
        <f t="shared" si="20"/>
        <v>0</v>
      </c>
      <c r="N43" s="226">
        <f t="shared" si="20"/>
        <v>0</v>
      </c>
      <c r="O43" s="226">
        <f t="shared" si="20"/>
        <v>0</v>
      </c>
      <c r="P43" s="225">
        <f>SUM(D43:O43)</f>
        <v>0</v>
      </c>
      <c r="Q43" s="176"/>
    </row>
    <row r="44" spans="2:17" x14ac:dyDescent="0.2">
      <c r="B44" s="227"/>
      <c r="C44" s="140" t="s">
        <v>99</v>
      </c>
      <c r="D44" s="139"/>
      <c r="E44" s="139"/>
      <c r="F44" s="139"/>
      <c r="G44" s="139"/>
      <c r="H44" s="139"/>
      <c r="I44" s="139"/>
      <c r="J44" s="139"/>
      <c r="K44" s="139"/>
      <c r="L44" s="139"/>
      <c r="M44" s="139"/>
      <c r="N44" s="139"/>
      <c r="O44" s="139"/>
      <c r="P44" s="201"/>
      <c r="Q44" s="175"/>
    </row>
    <row r="45" spans="2:17" s="141" customFormat="1" ht="15.75" x14ac:dyDescent="0.25">
      <c r="B45" s="228" t="s">
        <v>162</v>
      </c>
      <c r="C45" s="266"/>
      <c r="D45" s="229">
        <f>C45+D43</f>
        <v>0</v>
      </c>
      <c r="E45" s="229">
        <f t="shared" ref="E45:O45" si="21">D45+E43</f>
        <v>0</v>
      </c>
      <c r="F45" s="229">
        <f>E45+F43</f>
        <v>0</v>
      </c>
      <c r="G45" s="229">
        <f t="shared" si="21"/>
        <v>0</v>
      </c>
      <c r="H45" s="229">
        <f t="shared" si="21"/>
        <v>0</v>
      </c>
      <c r="I45" s="229">
        <f t="shared" si="21"/>
        <v>0</v>
      </c>
      <c r="J45" s="229">
        <f t="shared" si="21"/>
        <v>0</v>
      </c>
      <c r="K45" s="229">
        <f t="shared" si="21"/>
        <v>0</v>
      </c>
      <c r="L45" s="229">
        <f t="shared" si="21"/>
        <v>0</v>
      </c>
      <c r="M45" s="229">
        <f t="shared" si="21"/>
        <v>0</v>
      </c>
      <c r="N45" s="229">
        <f t="shared" si="21"/>
        <v>0</v>
      </c>
      <c r="O45" s="229">
        <f t="shared" si="21"/>
        <v>0</v>
      </c>
      <c r="P45" s="230"/>
      <c r="Q45" s="169" t="s">
        <v>143</v>
      </c>
    </row>
    <row r="46" spans="2:17" s="141" customFormat="1" ht="15.75" x14ac:dyDescent="0.25">
      <c r="B46" s="228" t="s">
        <v>155</v>
      </c>
      <c r="C46" s="266"/>
      <c r="D46" s="231">
        <f t="shared" ref="D46:O46" si="22">$C$46</f>
        <v>0</v>
      </c>
      <c r="E46" s="231">
        <f t="shared" si="22"/>
        <v>0</v>
      </c>
      <c r="F46" s="231">
        <f t="shared" si="22"/>
        <v>0</v>
      </c>
      <c r="G46" s="231">
        <f t="shared" si="22"/>
        <v>0</v>
      </c>
      <c r="H46" s="231">
        <f t="shared" si="22"/>
        <v>0</v>
      </c>
      <c r="I46" s="231">
        <f t="shared" si="22"/>
        <v>0</v>
      </c>
      <c r="J46" s="231">
        <f t="shared" si="22"/>
        <v>0</v>
      </c>
      <c r="K46" s="231">
        <f t="shared" si="22"/>
        <v>0</v>
      </c>
      <c r="L46" s="231">
        <f t="shared" si="22"/>
        <v>0</v>
      </c>
      <c r="M46" s="231">
        <f t="shared" si="22"/>
        <v>0</v>
      </c>
      <c r="N46" s="231">
        <f t="shared" si="22"/>
        <v>0</v>
      </c>
      <c r="O46" s="231">
        <f t="shared" si="22"/>
        <v>0</v>
      </c>
      <c r="P46" s="230"/>
      <c r="Q46" s="169" t="s">
        <v>144</v>
      </c>
    </row>
    <row r="47" spans="2:17" s="141" customFormat="1" ht="15.75" x14ac:dyDescent="0.25">
      <c r="B47" s="232" t="s">
        <v>161</v>
      </c>
      <c r="C47" s="229">
        <f>C45+C46</f>
        <v>0</v>
      </c>
      <c r="D47" s="229">
        <f t="shared" ref="D47:O47" si="23">D45+D46</f>
        <v>0</v>
      </c>
      <c r="E47" s="229">
        <f t="shared" si="23"/>
        <v>0</v>
      </c>
      <c r="F47" s="229">
        <f t="shared" si="23"/>
        <v>0</v>
      </c>
      <c r="G47" s="229">
        <f t="shared" si="23"/>
        <v>0</v>
      </c>
      <c r="H47" s="229">
        <f t="shared" si="23"/>
        <v>0</v>
      </c>
      <c r="I47" s="229">
        <f t="shared" si="23"/>
        <v>0</v>
      </c>
      <c r="J47" s="229">
        <f t="shared" si="23"/>
        <v>0</v>
      </c>
      <c r="K47" s="229">
        <f t="shared" si="23"/>
        <v>0</v>
      </c>
      <c r="L47" s="229">
        <f t="shared" si="23"/>
        <v>0</v>
      </c>
      <c r="M47" s="229">
        <f t="shared" si="23"/>
        <v>0</v>
      </c>
      <c r="N47" s="229">
        <f t="shared" si="23"/>
        <v>0</v>
      </c>
      <c r="O47" s="229">
        <f t="shared" si="23"/>
        <v>0</v>
      </c>
      <c r="P47" s="230"/>
      <c r="Q47" s="178"/>
    </row>
    <row r="48" spans="2:17" ht="13.5" thickBot="1" x14ac:dyDescent="0.25">
      <c r="M48" s="289"/>
      <c r="N48" s="290"/>
      <c r="O48" s="291"/>
      <c r="P48" s="255"/>
      <c r="Q48" s="175"/>
    </row>
    <row r="49" spans="2:17" s="134" customFormat="1" ht="36.75" customHeight="1" thickBot="1" x14ac:dyDescent="0.25">
      <c r="B49" s="276" t="s">
        <v>106</v>
      </c>
      <c r="C49" s="276"/>
      <c r="D49" s="276"/>
      <c r="E49" s="276"/>
      <c r="F49" s="276"/>
      <c r="G49" s="276"/>
      <c r="H49" s="276"/>
      <c r="I49" s="276"/>
      <c r="J49" s="276"/>
      <c r="K49" s="276"/>
      <c r="L49" s="277"/>
      <c r="M49" s="296" t="s">
        <v>160</v>
      </c>
      <c r="N49" s="297"/>
      <c r="O49" s="298"/>
      <c r="P49" s="256">
        <f>IF(P58&gt;0,"",P58)</f>
        <v>0</v>
      </c>
      <c r="Q49" s="254"/>
    </row>
    <row r="50" spans="2:17" s="134" customFormat="1" ht="18" customHeight="1" x14ac:dyDescent="0.2">
      <c r="B50" s="288" t="s">
        <v>156</v>
      </c>
      <c r="C50" s="288"/>
      <c r="D50" s="288"/>
      <c r="E50" s="187" t="s">
        <v>101</v>
      </c>
      <c r="F50" s="187" t="str">
        <f>C11</f>
        <v>xyz GmbH</v>
      </c>
      <c r="G50" s="187" t="s">
        <v>165</v>
      </c>
      <c r="H50" s="187" t="str">
        <f>H11</f>
        <v>1234…….</v>
      </c>
      <c r="I50" s="187"/>
      <c r="J50" s="187"/>
      <c r="K50" s="187"/>
      <c r="L50" s="187"/>
      <c r="M50" s="189"/>
      <c r="N50" s="189"/>
      <c r="O50" s="189"/>
      <c r="P50" s="190"/>
      <c r="Q50" s="188"/>
    </row>
    <row r="51" spans="2:17" ht="36.75" customHeight="1" x14ac:dyDescent="0.2">
      <c r="B51" s="279"/>
      <c r="C51" s="280"/>
      <c r="D51" s="280"/>
      <c r="E51" s="280"/>
      <c r="F51" s="280"/>
      <c r="G51" s="280"/>
      <c r="H51" s="280"/>
      <c r="I51" s="280"/>
      <c r="J51" s="280"/>
      <c r="K51" s="280"/>
      <c r="L51" s="280"/>
      <c r="M51" s="280"/>
      <c r="N51" s="280"/>
      <c r="O51" s="280"/>
      <c r="P51" s="281"/>
    </row>
    <row r="52" spans="2:17" x14ac:dyDescent="0.2">
      <c r="B52" s="282"/>
      <c r="C52" s="283"/>
      <c r="D52" s="283"/>
      <c r="E52" s="283"/>
      <c r="F52" s="283"/>
      <c r="G52" s="283"/>
      <c r="H52" s="283"/>
      <c r="I52" s="283"/>
      <c r="J52" s="283"/>
      <c r="K52" s="283"/>
      <c r="L52" s="283"/>
      <c r="M52" s="283"/>
      <c r="N52" s="283"/>
      <c r="O52" s="283"/>
      <c r="P52" s="284"/>
    </row>
    <row r="53" spans="2:17" x14ac:dyDescent="0.2">
      <c r="B53" s="282"/>
      <c r="C53" s="283"/>
      <c r="D53" s="283"/>
      <c r="E53" s="283"/>
      <c r="F53" s="283"/>
      <c r="G53" s="283"/>
      <c r="H53" s="283"/>
      <c r="I53" s="283"/>
      <c r="J53" s="283"/>
      <c r="K53" s="283"/>
      <c r="L53" s="283"/>
      <c r="M53" s="283"/>
      <c r="N53" s="283"/>
      <c r="O53" s="283"/>
      <c r="P53" s="284"/>
    </row>
    <row r="54" spans="2:17" x14ac:dyDescent="0.2">
      <c r="B54" s="282"/>
      <c r="C54" s="283"/>
      <c r="D54" s="283"/>
      <c r="E54" s="283"/>
      <c r="F54" s="283"/>
      <c r="G54" s="283"/>
      <c r="H54" s="283"/>
      <c r="I54" s="283"/>
      <c r="J54" s="283"/>
      <c r="K54" s="283"/>
      <c r="L54" s="283"/>
      <c r="M54" s="283"/>
      <c r="N54" s="283"/>
      <c r="O54" s="283"/>
      <c r="P54" s="284"/>
    </row>
    <row r="55" spans="2:17" x14ac:dyDescent="0.2">
      <c r="B55" s="285"/>
      <c r="C55" s="286"/>
      <c r="D55" s="286"/>
      <c r="E55" s="286"/>
      <c r="F55" s="286"/>
      <c r="G55" s="286"/>
      <c r="H55" s="286"/>
      <c r="I55" s="286"/>
      <c r="J55" s="286"/>
      <c r="K55" s="286"/>
      <c r="L55" s="286"/>
      <c r="M55" s="286"/>
      <c r="N55" s="286"/>
      <c r="O55" s="286"/>
      <c r="P55" s="287"/>
    </row>
    <row r="56" spans="2:17" x14ac:dyDescent="0.2">
      <c r="H56" s="130"/>
    </row>
    <row r="57" spans="2:17" hidden="1" x14ac:dyDescent="0.2">
      <c r="H57" s="131"/>
      <c r="I57" s="131"/>
      <c r="J57" s="131"/>
    </row>
    <row r="58" spans="2:17" ht="15" x14ac:dyDescent="0.2">
      <c r="B58" s="136"/>
      <c r="C58" s="136"/>
      <c r="H58" s="129"/>
      <c r="I58" s="129"/>
      <c r="J58" s="129"/>
      <c r="P58" s="233">
        <f>MIN(D47:O47)</f>
        <v>0</v>
      </c>
    </row>
    <row r="60" spans="2:17" ht="13.5" thickBot="1" x14ac:dyDescent="0.25">
      <c r="B60" s="132" t="s">
        <v>86</v>
      </c>
    </row>
    <row r="61" spans="2:17" x14ac:dyDescent="0.2">
      <c r="B61" s="147" t="s">
        <v>75</v>
      </c>
      <c r="C61" s="148" t="s">
        <v>89</v>
      </c>
      <c r="D61" s="149"/>
      <c r="E61" s="149"/>
      <c r="F61" s="149"/>
      <c r="G61" s="149"/>
      <c r="H61" s="150"/>
    </row>
    <row r="62" spans="2:17" x14ac:dyDescent="0.2">
      <c r="B62" s="151"/>
      <c r="C62" s="169" t="s">
        <v>133</v>
      </c>
      <c r="D62" s="173" t="s">
        <v>126</v>
      </c>
      <c r="E62" s="169" t="s">
        <v>127</v>
      </c>
      <c r="F62" s="137" t="s">
        <v>69</v>
      </c>
      <c r="G62" s="137" t="s">
        <v>70</v>
      </c>
      <c r="H62" s="152" t="s">
        <v>71</v>
      </c>
      <c r="J62" t="s">
        <v>172</v>
      </c>
    </row>
    <row r="63" spans="2:17" x14ac:dyDescent="0.2">
      <c r="B63" s="153" t="s">
        <v>173</v>
      </c>
      <c r="C63" s="267"/>
      <c r="D63" s="268"/>
      <c r="E63" s="269"/>
      <c r="F63" s="268"/>
      <c r="G63" s="234">
        <f t="shared" ref="G63:G73" si="24">D63*E63*30/360</f>
        <v>0</v>
      </c>
      <c r="H63" s="235">
        <f>F63-G63</f>
        <v>0</v>
      </c>
      <c r="J63" s="136" t="s">
        <v>145</v>
      </c>
    </row>
    <row r="64" spans="2:17" x14ac:dyDescent="0.2">
      <c r="B64" s="151"/>
      <c r="C64" s="267"/>
      <c r="D64" s="268"/>
      <c r="E64" s="269"/>
      <c r="F64" s="268"/>
      <c r="G64" s="234">
        <f t="shared" si="24"/>
        <v>0</v>
      </c>
      <c r="H64" s="235">
        <f t="shared" ref="H64:H67" si="25">F64-G64</f>
        <v>0</v>
      </c>
    </row>
    <row r="65" spans="2:8" x14ac:dyDescent="0.2">
      <c r="B65" s="151"/>
      <c r="C65" s="267"/>
      <c r="D65" s="268"/>
      <c r="E65" s="269"/>
      <c r="F65" s="268"/>
      <c r="G65" s="234">
        <f t="shared" si="24"/>
        <v>0</v>
      </c>
      <c r="H65" s="235">
        <f t="shared" si="25"/>
        <v>0</v>
      </c>
    </row>
    <row r="66" spans="2:8" x14ac:dyDescent="0.2">
      <c r="B66" s="151"/>
      <c r="C66" s="267"/>
      <c r="D66" s="268"/>
      <c r="E66" s="269"/>
      <c r="F66" s="268"/>
      <c r="G66" s="234">
        <f t="shared" si="24"/>
        <v>0</v>
      </c>
      <c r="H66" s="235">
        <f t="shared" si="25"/>
        <v>0</v>
      </c>
    </row>
    <row r="67" spans="2:8" x14ac:dyDescent="0.2">
      <c r="B67" s="151"/>
      <c r="C67" s="267"/>
      <c r="D67" s="268"/>
      <c r="E67" s="269"/>
      <c r="F67" s="268"/>
      <c r="G67" s="234">
        <f t="shared" si="24"/>
        <v>0</v>
      </c>
      <c r="H67" s="235">
        <f t="shared" si="25"/>
        <v>0</v>
      </c>
    </row>
    <row r="68" spans="2:8" x14ac:dyDescent="0.2">
      <c r="B68" s="151"/>
      <c r="C68" s="267"/>
      <c r="D68" s="268"/>
      <c r="E68" s="269"/>
      <c r="F68" s="268"/>
      <c r="G68" s="234">
        <f t="shared" si="24"/>
        <v>0</v>
      </c>
      <c r="H68" s="235">
        <f t="shared" ref="H68:H73" si="26">F68-G68</f>
        <v>0</v>
      </c>
    </row>
    <row r="69" spans="2:8" x14ac:dyDescent="0.2">
      <c r="B69" s="151"/>
      <c r="C69" s="267"/>
      <c r="D69" s="268"/>
      <c r="E69" s="269"/>
      <c r="F69" s="268"/>
      <c r="G69" s="234">
        <f t="shared" si="24"/>
        <v>0</v>
      </c>
      <c r="H69" s="235">
        <f t="shared" si="26"/>
        <v>0</v>
      </c>
    </row>
    <row r="70" spans="2:8" x14ac:dyDescent="0.2">
      <c r="B70" s="151"/>
      <c r="C70" s="267"/>
      <c r="D70" s="268"/>
      <c r="E70" s="269"/>
      <c r="F70" s="268"/>
      <c r="G70" s="234">
        <f t="shared" si="24"/>
        <v>0</v>
      </c>
      <c r="H70" s="235">
        <f t="shared" si="26"/>
        <v>0</v>
      </c>
    </row>
    <row r="71" spans="2:8" x14ac:dyDescent="0.2">
      <c r="B71" s="151"/>
      <c r="C71" s="267"/>
      <c r="D71" s="268"/>
      <c r="E71" s="269"/>
      <c r="F71" s="268"/>
      <c r="G71" s="234">
        <f t="shared" si="24"/>
        <v>0</v>
      </c>
      <c r="H71" s="235">
        <f t="shared" si="26"/>
        <v>0</v>
      </c>
    </row>
    <row r="72" spans="2:8" x14ac:dyDescent="0.2">
      <c r="B72" s="151"/>
      <c r="C72" s="267"/>
      <c r="D72" s="268"/>
      <c r="E72" s="269"/>
      <c r="F72" s="268"/>
      <c r="G72" s="234">
        <f t="shared" si="24"/>
        <v>0</v>
      </c>
      <c r="H72" s="235">
        <f t="shared" si="26"/>
        <v>0</v>
      </c>
    </row>
    <row r="73" spans="2:8" x14ac:dyDescent="0.2">
      <c r="B73" s="151"/>
      <c r="C73" s="267"/>
      <c r="D73" s="268"/>
      <c r="E73" s="269"/>
      <c r="F73" s="268"/>
      <c r="G73" s="234">
        <f t="shared" si="24"/>
        <v>0</v>
      </c>
      <c r="H73" s="235">
        <f t="shared" si="26"/>
        <v>0</v>
      </c>
    </row>
    <row r="74" spans="2:8" x14ac:dyDescent="0.2">
      <c r="B74" s="151"/>
      <c r="C74" s="145" t="s">
        <v>87</v>
      </c>
      <c r="D74" s="135"/>
      <c r="E74" s="135"/>
      <c r="F74" s="146"/>
      <c r="G74" s="236">
        <f>SUM(G63:G73)</f>
        <v>0</v>
      </c>
      <c r="H74" s="237">
        <f>SUM(H63:H73)</f>
        <v>0</v>
      </c>
    </row>
    <row r="75" spans="2:8" x14ac:dyDescent="0.2">
      <c r="B75" s="151"/>
      <c r="C75" s="145"/>
      <c r="D75" s="135"/>
      <c r="E75" s="135"/>
      <c r="F75" s="146"/>
      <c r="G75" s="238"/>
      <c r="H75" s="239"/>
    </row>
    <row r="76" spans="2:8" x14ac:dyDescent="0.2">
      <c r="B76" s="168"/>
      <c r="C76" s="145"/>
      <c r="D76" s="135"/>
      <c r="E76" s="135"/>
      <c r="F76" s="146"/>
      <c r="G76" s="238"/>
      <c r="H76" s="239"/>
    </row>
    <row r="77" spans="2:8" x14ac:dyDescent="0.2">
      <c r="B77" s="153" t="s">
        <v>85</v>
      </c>
      <c r="C77" s="162" t="s">
        <v>134</v>
      </c>
      <c r="D77" s="174" t="s">
        <v>126</v>
      </c>
      <c r="E77" s="162" t="s">
        <v>127</v>
      </c>
      <c r="F77" s="163" t="s">
        <v>69</v>
      </c>
      <c r="G77" s="240"/>
      <c r="H77" s="241"/>
    </row>
    <row r="78" spans="2:8" x14ac:dyDescent="0.2">
      <c r="B78" s="151"/>
      <c r="C78" s="267"/>
      <c r="D78" s="268"/>
      <c r="E78" s="269"/>
      <c r="F78" s="268"/>
      <c r="G78" s="234">
        <f t="shared" ref="G78:G87" si="27">D78*E78*30/360</f>
        <v>0</v>
      </c>
      <c r="H78" s="235">
        <f t="shared" ref="H78" si="28">F78-G78</f>
        <v>0</v>
      </c>
    </row>
    <row r="79" spans="2:8" x14ac:dyDescent="0.2">
      <c r="B79" s="151"/>
      <c r="C79" s="267"/>
      <c r="D79" s="268"/>
      <c r="E79" s="269"/>
      <c r="F79" s="268"/>
      <c r="G79" s="234">
        <f t="shared" si="27"/>
        <v>0</v>
      </c>
      <c r="H79" s="235">
        <f t="shared" ref="H79:H87" si="29">F79-G79</f>
        <v>0</v>
      </c>
    </row>
    <row r="80" spans="2:8" x14ac:dyDescent="0.2">
      <c r="B80" s="151"/>
      <c r="C80" s="267"/>
      <c r="D80" s="268"/>
      <c r="E80" s="269"/>
      <c r="F80" s="268"/>
      <c r="G80" s="234">
        <f t="shared" si="27"/>
        <v>0</v>
      </c>
      <c r="H80" s="235">
        <f t="shared" si="29"/>
        <v>0</v>
      </c>
    </row>
    <row r="81" spans="2:15" x14ac:dyDescent="0.2">
      <c r="B81" s="151"/>
      <c r="C81" s="267"/>
      <c r="D81" s="268"/>
      <c r="E81" s="269"/>
      <c r="F81" s="268"/>
      <c r="G81" s="234">
        <f t="shared" si="27"/>
        <v>0</v>
      </c>
      <c r="H81" s="235">
        <f t="shared" si="29"/>
        <v>0</v>
      </c>
    </row>
    <row r="82" spans="2:15" x14ac:dyDescent="0.2">
      <c r="B82" s="151"/>
      <c r="C82" s="267"/>
      <c r="D82" s="268"/>
      <c r="E82" s="269"/>
      <c r="F82" s="268"/>
      <c r="G82" s="234">
        <f t="shared" si="27"/>
        <v>0</v>
      </c>
      <c r="H82" s="235">
        <f t="shared" si="29"/>
        <v>0</v>
      </c>
    </row>
    <row r="83" spans="2:15" x14ac:dyDescent="0.2">
      <c r="B83" s="151"/>
      <c r="C83" s="267"/>
      <c r="D83" s="268"/>
      <c r="E83" s="269"/>
      <c r="F83" s="268"/>
      <c r="G83" s="234">
        <f t="shared" si="27"/>
        <v>0</v>
      </c>
      <c r="H83" s="235">
        <f t="shared" si="29"/>
        <v>0</v>
      </c>
    </row>
    <row r="84" spans="2:15" x14ac:dyDescent="0.2">
      <c r="B84" s="151"/>
      <c r="C84" s="267"/>
      <c r="D84" s="268"/>
      <c r="E84" s="269"/>
      <c r="F84" s="268"/>
      <c r="G84" s="234">
        <f t="shared" si="27"/>
        <v>0</v>
      </c>
      <c r="H84" s="235">
        <f t="shared" si="29"/>
        <v>0</v>
      </c>
    </row>
    <row r="85" spans="2:15" x14ac:dyDescent="0.2">
      <c r="B85" s="151"/>
      <c r="C85" s="267"/>
      <c r="D85" s="268"/>
      <c r="E85" s="269"/>
      <c r="F85" s="268"/>
      <c r="G85" s="234">
        <f t="shared" si="27"/>
        <v>0</v>
      </c>
      <c r="H85" s="235">
        <f t="shared" si="29"/>
        <v>0</v>
      </c>
    </row>
    <row r="86" spans="2:15" x14ac:dyDescent="0.2">
      <c r="B86" s="151"/>
      <c r="C86" s="267"/>
      <c r="D86" s="268"/>
      <c r="E86" s="269"/>
      <c r="F86" s="268"/>
      <c r="G86" s="234">
        <f t="shared" si="27"/>
        <v>0</v>
      </c>
      <c r="H86" s="235">
        <f t="shared" si="29"/>
        <v>0</v>
      </c>
    </row>
    <row r="87" spans="2:15" x14ac:dyDescent="0.2">
      <c r="B87" s="151"/>
      <c r="C87" s="267"/>
      <c r="D87" s="268"/>
      <c r="E87" s="269"/>
      <c r="F87" s="268"/>
      <c r="G87" s="234">
        <f t="shared" si="27"/>
        <v>0</v>
      </c>
      <c r="H87" s="235">
        <f t="shared" si="29"/>
        <v>0</v>
      </c>
    </row>
    <row r="88" spans="2:15" x14ac:dyDescent="0.2">
      <c r="B88" s="151"/>
      <c r="C88" s="145" t="s">
        <v>87</v>
      </c>
      <c r="D88" s="135"/>
      <c r="E88" s="135"/>
      <c r="F88" s="135"/>
      <c r="G88" s="236">
        <f>SUM(G78:G87)</f>
        <v>0</v>
      </c>
      <c r="H88" s="237">
        <f>SUM(H78:H87)</f>
        <v>0</v>
      </c>
    </row>
    <row r="89" spans="2:15" x14ac:dyDescent="0.2">
      <c r="B89" s="151"/>
      <c r="C89" s="135"/>
      <c r="D89" s="135"/>
      <c r="E89" s="135"/>
      <c r="F89" s="135"/>
      <c r="G89" s="135"/>
      <c r="H89" s="154"/>
    </row>
    <row r="90" spans="2:15" x14ac:dyDescent="0.2">
      <c r="B90" s="153" t="s">
        <v>93</v>
      </c>
      <c r="C90" s="200"/>
      <c r="D90" s="242">
        <f>SUM(D63:D87)</f>
        <v>0</v>
      </c>
      <c r="E90" s="200"/>
      <c r="F90" s="243">
        <f>SUM(F63:F87)</f>
        <v>0</v>
      </c>
      <c r="G90" s="243">
        <f>G74+G88</f>
        <v>0</v>
      </c>
      <c r="H90" s="244">
        <f>H74+H88</f>
        <v>0</v>
      </c>
    </row>
    <row r="91" spans="2:15" x14ac:dyDescent="0.2">
      <c r="B91" s="151"/>
      <c r="C91" s="200"/>
      <c r="D91" s="200" t="s">
        <v>92</v>
      </c>
      <c r="E91" s="200"/>
      <c r="F91" s="200" t="s">
        <v>94</v>
      </c>
      <c r="G91" s="200" t="s">
        <v>70</v>
      </c>
      <c r="H91" s="245" t="s">
        <v>71</v>
      </c>
    </row>
    <row r="92" spans="2:15" x14ac:dyDescent="0.2">
      <c r="B92" s="151"/>
      <c r="C92" s="246"/>
      <c r="D92" s="246"/>
      <c r="E92" s="246"/>
      <c r="F92" s="246"/>
      <c r="G92" s="247">
        <f>G90*12</f>
        <v>0</v>
      </c>
      <c r="H92" s="248">
        <f>H90*12</f>
        <v>0</v>
      </c>
    </row>
    <row r="93" spans="2:15" x14ac:dyDescent="0.2">
      <c r="B93" s="151"/>
      <c r="C93" s="246"/>
      <c r="D93" s="246"/>
      <c r="E93" s="246"/>
      <c r="F93" s="246"/>
      <c r="G93" s="200" t="s">
        <v>62</v>
      </c>
      <c r="H93" s="245" t="s">
        <v>62</v>
      </c>
    </row>
    <row r="94" spans="2:15" x14ac:dyDescent="0.2">
      <c r="B94" s="151"/>
      <c r="C94" s="145"/>
      <c r="D94" s="145"/>
      <c r="E94" s="145"/>
      <c r="F94" s="145"/>
      <c r="G94" s="249" t="e">
        <f>G90*12/D90</f>
        <v>#DIV/0!</v>
      </c>
      <c r="H94" s="250" t="e">
        <f>H90*12/D90</f>
        <v>#DIV/0!</v>
      </c>
    </row>
    <row r="95" spans="2:15" ht="39" customHeight="1" thickBot="1" x14ac:dyDescent="0.25">
      <c r="B95" s="151"/>
      <c r="C95" s="145"/>
      <c r="D95" s="145"/>
      <c r="E95" s="145"/>
      <c r="F95" s="145"/>
      <c r="G95" s="257" t="s">
        <v>167</v>
      </c>
      <c r="H95" s="258" t="s">
        <v>95</v>
      </c>
    </row>
    <row r="96" spans="2:15" x14ac:dyDescent="0.2">
      <c r="B96" s="179"/>
      <c r="C96" s="180" t="s">
        <v>114</v>
      </c>
      <c r="D96" s="181">
        <f t="shared" ref="D96:O96" si="30">D14</f>
        <v>43922</v>
      </c>
      <c r="E96" s="181">
        <f t="shared" si="30"/>
        <v>43952</v>
      </c>
      <c r="F96" s="181">
        <f t="shared" si="30"/>
        <v>43983</v>
      </c>
      <c r="G96" s="181">
        <f t="shared" si="30"/>
        <v>44013</v>
      </c>
      <c r="H96" s="181">
        <f t="shared" si="30"/>
        <v>44044</v>
      </c>
      <c r="I96" s="181">
        <f t="shared" si="30"/>
        <v>44075</v>
      </c>
      <c r="J96" s="181">
        <f t="shared" si="30"/>
        <v>44105</v>
      </c>
      <c r="K96" s="181">
        <f t="shared" si="30"/>
        <v>44136</v>
      </c>
      <c r="L96" s="181">
        <f t="shared" si="30"/>
        <v>44166</v>
      </c>
      <c r="M96" s="181">
        <f t="shared" si="30"/>
        <v>44197</v>
      </c>
      <c r="N96" s="181">
        <f t="shared" si="30"/>
        <v>44228</v>
      </c>
      <c r="O96" s="182">
        <f t="shared" si="30"/>
        <v>44256</v>
      </c>
    </row>
    <row r="97" spans="2:15" x14ac:dyDescent="0.2">
      <c r="B97" s="153" t="s">
        <v>157</v>
      </c>
      <c r="C97" s="270" t="s">
        <v>164</v>
      </c>
      <c r="D97" s="251">
        <f t="shared" ref="D97:O97" si="31">D45*$C$98/12*-1</f>
        <v>0</v>
      </c>
      <c r="E97" s="251">
        <f t="shared" si="31"/>
        <v>0</v>
      </c>
      <c r="F97" s="251">
        <f t="shared" si="31"/>
        <v>0</v>
      </c>
      <c r="G97" s="251">
        <f t="shared" si="31"/>
        <v>0</v>
      </c>
      <c r="H97" s="251">
        <f t="shared" si="31"/>
        <v>0</v>
      </c>
      <c r="I97" s="251">
        <f t="shared" si="31"/>
        <v>0</v>
      </c>
      <c r="J97" s="251">
        <f t="shared" si="31"/>
        <v>0</v>
      </c>
      <c r="K97" s="251">
        <f t="shared" si="31"/>
        <v>0</v>
      </c>
      <c r="L97" s="251">
        <f t="shared" si="31"/>
        <v>0</v>
      </c>
      <c r="M97" s="251">
        <f t="shared" si="31"/>
        <v>0</v>
      </c>
      <c r="N97" s="251">
        <f t="shared" si="31"/>
        <v>0</v>
      </c>
      <c r="O97" s="252">
        <f t="shared" si="31"/>
        <v>0</v>
      </c>
    </row>
    <row r="98" spans="2:15" ht="13.5" thickBot="1" x14ac:dyDescent="0.25">
      <c r="B98" s="185" t="s">
        <v>127</v>
      </c>
      <c r="C98" s="271">
        <v>0</v>
      </c>
      <c r="D98" s="183"/>
      <c r="E98" s="183"/>
      <c r="F98" s="183"/>
      <c r="G98" s="183"/>
      <c r="H98" s="183"/>
      <c r="I98" s="183"/>
      <c r="J98" s="183"/>
      <c r="K98" s="183"/>
      <c r="L98" s="183"/>
      <c r="M98" s="183"/>
      <c r="N98" s="183"/>
      <c r="O98" s="184"/>
    </row>
    <row r="102" spans="2:15" hidden="1" x14ac:dyDescent="0.2">
      <c r="B102" s="147" t="s">
        <v>64</v>
      </c>
      <c r="C102" s="149"/>
      <c r="D102" s="155" t="s">
        <v>90</v>
      </c>
      <c r="E102" s="156" t="s">
        <v>91</v>
      </c>
      <c r="F102" s="157" t="s">
        <v>96</v>
      </c>
      <c r="G102">
        <v>0</v>
      </c>
    </row>
    <row r="103" spans="2:15" hidden="1" x14ac:dyDescent="0.2">
      <c r="B103" s="158" t="s">
        <v>67</v>
      </c>
      <c r="C103" s="170">
        <v>50000</v>
      </c>
      <c r="D103" s="253" t="e">
        <f>C103/C34*360</f>
        <v>#DIV/0!</v>
      </c>
      <c r="E103" s="171">
        <v>45</v>
      </c>
      <c r="F103" s="252">
        <f>E103*C34/360</f>
        <v>0</v>
      </c>
    </row>
    <row r="104" spans="2:15" hidden="1" x14ac:dyDescent="0.2">
      <c r="B104" s="168" t="s">
        <v>66</v>
      </c>
      <c r="C104" s="170">
        <v>35000</v>
      </c>
      <c r="D104" s="253" t="e">
        <f>C104/C16*360</f>
        <v>#DIV/0!</v>
      </c>
      <c r="E104" s="171">
        <v>20</v>
      </c>
      <c r="F104" s="252">
        <f>C16*E104/360</f>
        <v>0</v>
      </c>
    </row>
    <row r="105" spans="2:15" hidden="1" x14ac:dyDescent="0.2">
      <c r="B105" s="168" t="s">
        <v>65</v>
      </c>
      <c r="C105" s="170">
        <v>30000</v>
      </c>
      <c r="D105" s="253" t="e">
        <f>C105/C34*360</f>
        <v>#DIV/0!</v>
      </c>
      <c r="E105" s="171">
        <v>30</v>
      </c>
      <c r="F105" s="252">
        <f>C34*E105/360</f>
        <v>0</v>
      </c>
    </row>
    <row r="106" spans="2:15" ht="13.5" hidden="1" thickBot="1" x14ac:dyDescent="0.25">
      <c r="B106" s="159" t="s">
        <v>68</v>
      </c>
      <c r="C106" s="160">
        <f>C103+C104-C105</f>
        <v>55000</v>
      </c>
      <c r="D106" s="160"/>
      <c r="E106" s="160"/>
      <c r="F106" s="161">
        <f t="shared" ref="F106" si="32">F103+F104-F105</f>
        <v>0</v>
      </c>
    </row>
    <row r="114" spans="2:2" x14ac:dyDescent="0.2">
      <c r="B114" s="136"/>
    </row>
    <row r="116" spans="2:2" x14ac:dyDescent="0.2">
      <c r="B116" s="136"/>
    </row>
    <row r="117" spans="2:2" x14ac:dyDescent="0.2">
      <c r="B117" s="136"/>
    </row>
    <row r="118" spans="2:2" x14ac:dyDescent="0.2">
      <c r="B118" s="136"/>
    </row>
  </sheetData>
  <sheetProtection algorithmName="SHA-512" hashValue="eKWpeFpqkePXnrG1uUbZAQLZI6ue7oLaqf2oZWcXlO5zUXt1vnVF6cHm/UmHfytOhHwFmiZ7yT7T7OqYOIKBcw==" saltValue="HOH1LrfbmGOApBt0Y3neYg==" spinCount="100000" sheet="1" formatColumns="0" formatRows="0" insertRows="0"/>
  <mergeCells count="16">
    <mergeCell ref="H12:K12"/>
    <mergeCell ref="B2:K4"/>
    <mergeCell ref="B49:L49"/>
    <mergeCell ref="B8:E8"/>
    <mergeCell ref="B51:P55"/>
    <mergeCell ref="B50:D50"/>
    <mergeCell ref="M48:O48"/>
    <mergeCell ref="F11:G11"/>
    <mergeCell ref="B19:B20"/>
    <mergeCell ref="B14:B15"/>
    <mergeCell ref="C11:E11"/>
    <mergeCell ref="H11:J11"/>
    <mergeCell ref="M49:O49"/>
    <mergeCell ref="D25:O25"/>
    <mergeCell ref="D33:O33"/>
    <mergeCell ref="B13:C13"/>
  </mergeCells>
  <conditionalFormatting sqref="C43:O43">
    <cfRule type="cellIs" dxfId="13" priority="13" operator="lessThan">
      <formula>0</formula>
    </cfRule>
    <cfRule type="cellIs" dxfId="12" priority="14" operator="greaterThan">
      <formula>0</formula>
    </cfRule>
  </conditionalFormatting>
  <conditionalFormatting sqref="C47">
    <cfRule type="cellIs" dxfId="11" priority="11" operator="lessThan">
      <formula>0</formula>
    </cfRule>
    <cfRule type="cellIs" dxfId="10" priority="12" operator="greaterThan">
      <formula>0</formula>
    </cfRule>
  </conditionalFormatting>
  <conditionalFormatting sqref="D47:O47">
    <cfRule type="cellIs" dxfId="9" priority="9" operator="lessThan">
      <formula>0</formula>
    </cfRule>
    <cfRule type="cellIs" dxfId="8" priority="10" operator="greaterThan">
      <formula>0</formula>
    </cfRule>
  </conditionalFormatting>
  <conditionalFormatting sqref="P43">
    <cfRule type="cellIs" dxfId="7" priority="7" operator="lessThan">
      <formula>0</formula>
    </cfRule>
    <cfRule type="cellIs" dxfId="6" priority="8" operator="greaterThan">
      <formula>0</formula>
    </cfRule>
  </conditionalFormatting>
  <conditionalFormatting sqref="D45:O45">
    <cfRule type="cellIs" dxfId="5" priority="5" operator="lessThan">
      <formula>0</formula>
    </cfRule>
    <cfRule type="cellIs" dxfId="4" priority="6" operator="greaterThan">
      <formula>0</formula>
    </cfRule>
  </conditionalFormatting>
  <conditionalFormatting sqref="P49:P50">
    <cfRule type="cellIs" dxfId="3" priority="3" operator="lessThan">
      <formula>0</formula>
    </cfRule>
    <cfRule type="cellIs" dxfId="2" priority="4" operator="greaterThan">
      <formula>0</formula>
    </cfRule>
  </conditionalFormatting>
  <conditionalFormatting sqref="P58">
    <cfRule type="cellIs" dxfId="1" priority="1" operator="lessThan">
      <formula>0</formula>
    </cfRule>
    <cfRule type="cellIs" dxfId="0" priority="2" operator="greaterThan">
      <formula>0</formula>
    </cfRule>
  </conditionalFormatting>
  <dataValidations count="9">
    <dataValidation type="decimal" allowBlank="1" showInputMessage="1" showErrorMessage="1" sqref="C32:C33 D18:O18 D27:O31 C43:C44 D34:O36 D22:O24 C47 C25 C37:C38 C27:C30 C16:C21 D78:D87">
      <formula1>0</formula1>
      <formula2>100000000</formula2>
    </dataValidation>
    <dataValidation type="decimal" allowBlank="1" showInputMessage="1" showErrorMessage="1" sqref="D17:O17">
      <formula1>0</formula1>
      <formula2>500</formula2>
    </dataValidation>
    <dataValidation type="decimal" allowBlank="1" showInputMessage="1" showErrorMessage="1" sqref="F78:F87">
      <formula1>0</formula1>
      <formula2>10000000</formula2>
    </dataValidation>
    <dataValidation type="decimal" allowBlank="1" showInputMessage="1" showErrorMessage="1" sqref="E63:E73 E78:E87">
      <formula1>0</formula1>
      <formula2>20</formula2>
    </dataValidation>
    <dataValidation type="decimal" allowBlank="1" showInputMessage="1" showErrorMessage="1" errorTitle="Nur negative Werte möglich!" error="In diesem Feld sind nur negative Zahlenwerte / Eingaben möglich. " sqref="D41:O41">
      <formula1>-10000000</formula1>
      <formula2>0</formula2>
    </dataValidation>
    <dataValidation type="decimal" allowBlank="1" showInputMessage="1" showErrorMessage="1" errorTitle="nur negative Zahlenwerte möglich" error="Eingabe der aktuellen Restschuld als positiver Zahlenwert (z.B. 100.000,00 Euro)" sqref="D63:D73">
      <formula1>0</formula1>
      <formula2>100000000</formula2>
    </dataValidation>
    <dataValidation type="decimal" allowBlank="1" showInputMessage="1" showErrorMessage="1" errorTitle="Nur positive Zahlenwerte möglich" error="Eingabe der monatlichen Darlehensrate als positiver Wert (z.B. 500)" sqref="F63:F73">
      <formula1>0</formula1>
      <formula2>100000000</formula2>
    </dataValidation>
    <dataValidation type="decimal" allowBlank="1" showInputMessage="1" showErrorMessage="1" errorTitle="Nur positive Zahlen möglich" error="Nur Eingabe positiver Zahlenwerte möglich." sqref="C22:C24 C31 C34:C36">
      <formula1>0</formula1>
      <formula2>100000000</formula2>
    </dataValidation>
    <dataValidation type="decimal" allowBlank="1" showInputMessage="1" showErrorMessage="1" error="Eingabe eines positiven Zahlenwertes (z.B. 20.000)" sqref="C46">
      <formula1>0</formula1>
      <formula2>100000000</formula2>
    </dataValidation>
  </dataValidations>
  <pageMargins left="0.51181102362204722" right="0.31496062992125984" top="0.78740157480314965" bottom="0.78740157480314965" header="0.31496062992125984" footer="0.31496062992125984"/>
  <pageSetup paperSize="9" scale="63" fitToHeight="2" orientation="landscape" cellComments="asDisplayed" r:id="rId1"/>
  <headerFooter>
    <oddHeader>&amp;L&amp;"Sparkasse Rg,Standard"&amp;KFF0000Stadtsparkasse Mönchengladbach&amp;C&amp;"Sparkasse Rg,Standard"&amp;KFF0000Umsatz- und Liquiditätsplanung&amp;R&amp;KFF0000&amp;D</oddHeader>
  </headerFooter>
  <rowBreaks count="1" manualBreakCount="1">
    <brk id="49" min="1"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15" sqref="C15"/>
    </sheetView>
  </sheetViews>
  <sheetFormatPr baseColWidth="10" defaultRowHeight="12.75" x14ac:dyDescent="0.2"/>
  <sheetData>
    <row r="1" spans="1:3" x14ac:dyDescent="0.2">
      <c r="A1" t="s">
        <v>108</v>
      </c>
      <c r="B1" s="167">
        <v>43906</v>
      </c>
      <c r="C1" t="s">
        <v>109</v>
      </c>
    </row>
    <row r="2" spans="1:3" x14ac:dyDescent="0.2">
      <c r="A2" t="s">
        <v>110</v>
      </c>
      <c r="B2" s="167">
        <v>43907</v>
      </c>
      <c r="C2" s="136" t="s">
        <v>111</v>
      </c>
    </row>
    <row r="3" spans="1:3" x14ac:dyDescent="0.2">
      <c r="C3" s="136" t="s">
        <v>112</v>
      </c>
    </row>
    <row r="4" spans="1:3" x14ac:dyDescent="0.2">
      <c r="C4" s="136" t="s">
        <v>113</v>
      </c>
    </row>
    <row r="5" spans="1:3" x14ac:dyDescent="0.2">
      <c r="B5" s="167">
        <v>43908</v>
      </c>
      <c r="C5" s="136" t="s">
        <v>116</v>
      </c>
    </row>
    <row r="6" spans="1:3" x14ac:dyDescent="0.2">
      <c r="C6" s="136" t="s">
        <v>117</v>
      </c>
    </row>
    <row r="7" spans="1:3" x14ac:dyDescent="0.2">
      <c r="A7" s="136" t="s">
        <v>119</v>
      </c>
      <c r="B7" s="167">
        <v>43908</v>
      </c>
      <c r="C7" s="136" t="s">
        <v>120</v>
      </c>
    </row>
    <row r="8" spans="1:3" x14ac:dyDescent="0.2">
      <c r="C8" s="136" t="s">
        <v>121</v>
      </c>
    </row>
    <row r="9" spans="1:3" x14ac:dyDescent="0.2">
      <c r="C9" s="136" t="s">
        <v>122</v>
      </c>
    </row>
    <row r="10" spans="1:3" x14ac:dyDescent="0.2">
      <c r="C10" s="136" t="s">
        <v>125</v>
      </c>
    </row>
    <row r="11" spans="1:3" x14ac:dyDescent="0.2">
      <c r="B11" s="167">
        <v>43909</v>
      </c>
      <c r="C11" s="136" t="s">
        <v>130</v>
      </c>
    </row>
    <row r="12" spans="1:3" x14ac:dyDescent="0.2">
      <c r="C12" s="136" t="s">
        <v>131</v>
      </c>
    </row>
    <row r="13" spans="1:3" x14ac:dyDescent="0.2">
      <c r="B13" s="167">
        <v>43910</v>
      </c>
      <c r="C13" s="136" t="s">
        <v>152</v>
      </c>
    </row>
    <row r="14" spans="1:3" x14ac:dyDescent="0.2">
      <c r="C14" s="136" t="s">
        <v>153</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V41"/>
  <sheetViews>
    <sheetView zoomScale="90" zoomScaleNormal="90" workbookViewId="0">
      <selection activeCell="S28" sqref="S28"/>
    </sheetView>
  </sheetViews>
  <sheetFormatPr baseColWidth="10" defaultRowHeight="12.75" x14ac:dyDescent="0.2"/>
  <cols>
    <col min="1" max="2" width="2.85546875" style="110" customWidth="1"/>
    <col min="3" max="3" width="5.28515625" style="110" customWidth="1"/>
    <col min="4" max="4" width="9.5703125" style="110" customWidth="1"/>
    <col min="5" max="5" width="2.85546875" style="110" customWidth="1"/>
    <col min="6" max="6" width="11.5703125" style="108" bestFit="1" customWidth="1"/>
    <col min="7" max="7" width="11.28515625" style="108" customWidth="1"/>
    <col min="8" max="8" width="12.7109375" style="108" customWidth="1"/>
    <col min="9" max="11" width="12.7109375" style="87" customWidth="1"/>
    <col min="12" max="12" width="7.42578125" style="87" customWidth="1"/>
    <col min="13" max="13" width="7" style="87" customWidth="1"/>
    <col min="14" max="14" width="5.28515625" style="87" customWidth="1"/>
    <col min="15" max="15" width="4.140625" style="87" customWidth="1"/>
    <col min="16" max="16" width="12.5703125" style="87" customWidth="1"/>
    <col min="17" max="17" width="11.42578125" style="87"/>
    <col min="18" max="18" width="14.7109375" style="87" customWidth="1"/>
    <col min="19" max="19" width="14" style="87" bestFit="1" customWidth="1"/>
    <col min="20" max="20" width="13.5703125" style="88" bestFit="1" customWidth="1"/>
    <col min="21" max="21" width="28.42578125" style="88" customWidth="1"/>
    <col min="22" max="16384" width="11.42578125" style="87"/>
  </cols>
  <sheetData>
    <row r="1" spans="1:22" s="23" customFormat="1" ht="15" x14ac:dyDescent="0.2">
      <c r="A1" s="390" t="s">
        <v>35</v>
      </c>
      <c r="B1" s="383"/>
      <c r="C1" s="383"/>
      <c r="D1" s="383"/>
      <c r="E1" s="383"/>
      <c r="F1" s="383"/>
      <c r="G1" s="383"/>
      <c r="H1" s="384"/>
      <c r="I1" s="382" t="s">
        <v>19</v>
      </c>
      <c r="J1" s="383"/>
      <c r="K1" s="383"/>
      <c r="L1" s="384"/>
      <c r="M1" s="382" t="s">
        <v>32</v>
      </c>
      <c r="N1" s="383"/>
      <c r="O1" s="383"/>
      <c r="P1" s="383"/>
      <c r="Q1" s="383"/>
      <c r="R1" s="384"/>
      <c r="S1" s="21" t="s">
        <v>20</v>
      </c>
      <c r="T1" s="22"/>
      <c r="U1" s="22"/>
    </row>
    <row r="2" spans="1:22" s="23" customFormat="1" ht="44.25" customHeight="1" x14ac:dyDescent="0.2">
      <c r="A2" s="391"/>
      <c r="B2" s="392"/>
      <c r="C2" s="392"/>
      <c r="D2" s="392"/>
      <c r="E2" s="392"/>
      <c r="F2" s="392"/>
      <c r="G2" s="392"/>
      <c r="H2" s="393"/>
      <c r="I2" s="385"/>
      <c r="J2" s="386"/>
      <c r="K2" s="386"/>
      <c r="L2" s="387"/>
      <c r="M2" s="407"/>
      <c r="N2" s="408"/>
      <c r="O2" s="408"/>
      <c r="P2" s="408"/>
      <c r="Q2" s="408"/>
      <c r="R2" s="409"/>
      <c r="S2" s="123">
        <f ca="1">TODAY()</f>
        <v>43929</v>
      </c>
      <c r="T2" s="22"/>
      <c r="U2" s="22"/>
    </row>
    <row r="3" spans="1:22" s="29" customFormat="1" ht="20.25" customHeight="1" thickBot="1" x14ac:dyDescent="0.25">
      <c r="A3" s="24" t="s">
        <v>52</v>
      </c>
      <c r="B3" s="25"/>
      <c r="C3" s="25"/>
      <c r="D3" s="25"/>
      <c r="E3" s="25"/>
      <c r="F3" s="25"/>
      <c r="G3" s="25"/>
      <c r="H3" s="25"/>
      <c r="I3" s="26" t="s">
        <v>53</v>
      </c>
      <c r="J3" s="25"/>
      <c r="K3" s="25"/>
      <c r="L3" s="25"/>
      <c r="M3" s="25"/>
      <c r="N3" s="25"/>
      <c r="O3" s="25"/>
      <c r="P3" s="25"/>
      <c r="Q3" s="25"/>
      <c r="R3" s="25"/>
      <c r="S3" s="27"/>
      <c r="T3" s="28"/>
      <c r="U3" s="28"/>
    </row>
    <row r="4" spans="1:22" s="29" customFormat="1" ht="12.95" customHeight="1" thickBot="1" x14ac:dyDescent="0.25">
      <c r="F4" s="30"/>
      <c r="G4" s="30"/>
      <c r="H4" s="31"/>
      <c r="T4" s="28"/>
      <c r="U4" s="28"/>
    </row>
    <row r="5" spans="1:22" s="29" customFormat="1" ht="12.95" customHeight="1" thickBot="1" x14ac:dyDescent="0.25">
      <c r="A5" s="368"/>
      <c r="B5" s="394"/>
      <c r="C5" s="394"/>
      <c r="D5" s="394"/>
      <c r="E5" s="395"/>
      <c r="F5" s="399" t="s">
        <v>33</v>
      </c>
      <c r="G5" s="400"/>
      <c r="H5" s="351" t="s">
        <v>43</v>
      </c>
      <c r="I5" s="351" t="s">
        <v>43</v>
      </c>
      <c r="J5" s="32" t="s">
        <v>38</v>
      </c>
      <c r="K5" s="33" t="s">
        <v>39</v>
      </c>
      <c r="M5" s="34"/>
      <c r="N5" s="35" t="s">
        <v>31</v>
      </c>
      <c r="O5" s="11" t="str">
        <f>I5</f>
        <v>Bilanz</v>
      </c>
      <c r="P5" s="35"/>
      <c r="Q5" s="35"/>
      <c r="R5" s="35"/>
      <c r="S5" s="36"/>
      <c r="U5" s="28"/>
      <c r="V5" s="37"/>
    </row>
    <row r="6" spans="1:22" s="29" customFormat="1" ht="12.95" customHeight="1" thickBot="1" x14ac:dyDescent="0.25">
      <c r="A6" s="396"/>
      <c r="B6" s="397"/>
      <c r="C6" s="397"/>
      <c r="D6" s="397"/>
      <c r="E6" s="398"/>
      <c r="F6" s="38" t="s">
        <v>34</v>
      </c>
      <c r="G6" s="39" t="s">
        <v>36</v>
      </c>
      <c r="H6" s="352"/>
      <c r="I6" s="352"/>
      <c r="J6" s="40"/>
      <c r="K6" s="41"/>
      <c r="M6" s="416" t="s">
        <v>18</v>
      </c>
      <c r="N6" s="417"/>
      <c r="O6" s="417"/>
      <c r="P6" s="417"/>
      <c r="Q6" s="417"/>
      <c r="R6" s="418"/>
      <c r="S6" s="42" t="s">
        <v>37</v>
      </c>
      <c r="U6" s="28"/>
      <c r="V6" s="37"/>
    </row>
    <row r="7" spans="1:22" s="29" customFormat="1" ht="12.95" customHeight="1" x14ac:dyDescent="0.2">
      <c r="A7" s="349" t="s">
        <v>21</v>
      </c>
      <c r="B7" s="350"/>
      <c r="C7" s="350"/>
      <c r="D7" s="350"/>
      <c r="E7" s="350"/>
      <c r="F7" s="3">
        <v>0</v>
      </c>
      <c r="G7" s="3">
        <v>0</v>
      </c>
      <c r="H7" s="19">
        <f>IF(H10=0,0,H18*360/H10)</f>
        <v>0</v>
      </c>
      <c r="I7" s="19">
        <f>IF(I10=0,0,I18*360/I10)</f>
        <v>0</v>
      </c>
      <c r="J7" s="4">
        <v>0</v>
      </c>
      <c r="K7" s="7">
        <v>0</v>
      </c>
      <c r="M7" s="416" t="s">
        <v>17</v>
      </c>
      <c r="N7" s="417"/>
      <c r="O7" s="417"/>
      <c r="P7" s="417"/>
      <c r="Q7" s="417"/>
      <c r="R7" s="418"/>
      <c r="S7" s="43"/>
      <c r="U7" s="28"/>
    </row>
    <row r="8" spans="1:22" s="29" customFormat="1" ht="12.95" customHeight="1" x14ac:dyDescent="0.2">
      <c r="A8" s="388" t="s">
        <v>22</v>
      </c>
      <c r="B8" s="389"/>
      <c r="C8" s="389"/>
      <c r="D8" s="389"/>
      <c r="E8" s="389"/>
      <c r="F8" s="5">
        <v>0</v>
      </c>
      <c r="G8" s="5">
        <v>0</v>
      </c>
      <c r="H8" s="20">
        <f>IF(H11=0,0,H16*360/H11)</f>
        <v>0</v>
      </c>
      <c r="I8" s="20">
        <f>IF(I11=0,0,I16*360/I11)</f>
        <v>0</v>
      </c>
      <c r="J8" s="6">
        <v>0</v>
      </c>
      <c r="K8" s="8">
        <v>0</v>
      </c>
      <c r="M8" s="419"/>
      <c r="N8" s="420"/>
      <c r="O8" s="420"/>
      <c r="P8" s="420"/>
      <c r="Q8" s="421"/>
      <c r="R8" s="44" t="s">
        <v>16</v>
      </c>
      <c r="S8" s="45" t="s">
        <v>16</v>
      </c>
      <c r="U8" s="28"/>
    </row>
    <row r="9" spans="1:22" s="29" customFormat="1" ht="12.95" customHeight="1" x14ac:dyDescent="0.2">
      <c r="A9" s="388" t="s">
        <v>23</v>
      </c>
      <c r="B9" s="389"/>
      <c r="C9" s="389"/>
      <c r="D9" s="389"/>
      <c r="E9" s="389"/>
      <c r="F9" s="5">
        <v>0</v>
      </c>
      <c r="G9" s="5">
        <v>0</v>
      </c>
      <c r="H9" s="20">
        <f>IF(H11=0,0,H19*360/H11)</f>
        <v>0</v>
      </c>
      <c r="I9" s="20">
        <f>IF(I11=0,0,I19*360/I11)</f>
        <v>0</v>
      </c>
      <c r="J9" s="6">
        <v>0</v>
      </c>
      <c r="K9" s="8">
        <v>0</v>
      </c>
      <c r="M9" s="46"/>
      <c r="N9" s="422" t="s">
        <v>7</v>
      </c>
      <c r="O9" s="423"/>
      <c r="P9" s="423"/>
      <c r="Q9" s="424"/>
      <c r="R9" s="14"/>
      <c r="S9" s="127">
        <f>R9</f>
        <v>0</v>
      </c>
      <c r="U9" s="28"/>
    </row>
    <row r="10" spans="1:22" s="29" customFormat="1" ht="12.95" customHeight="1" x14ac:dyDescent="0.2">
      <c r="A10" s="388" t="s">
        <v>24</v>
      </c>
      <c r="B10" s="389"/>
      <c r="C10" s="389"/>
      <c r="D10" s="389"/>
      <c r="E10" s="389"/>
      <c r="F10" s="47"/>
      <c r="G10" s="47"/>
      <c r="H10" s="12">
        <v>0</v>
      </c>
      <c r="I10" s="12">
        <v>0</v>
      </c>
      <c r="J10" s="128">
        <f>IF(SUM(J7:J9)&gt;0,I10,0)</f>
        <v>0</v>
      </c>
      <c r="K10" s="128">
        <f>IF(SUM(K7:K9)&gt;0,I10,0)</f>
        <v>0</v>
      </c>
      <c r="L10" s="37"/>
      <c r="M10" s="46" t="s">
        <v>2</v>
      </c>
      <c r="N10" s="422" t="s">
        <v>8</v>
      </c>
      <c r="O10" s="423"/>
      <c r="P10" s="423"/>
      <c r="Q10" s="424"/>
      <c r="R10" s="14"/>
      <c r="S10" s="127">
        <f>R10</f>
        <v>0</v>
      </c>
      <c r="U10" s="28"/>
    </row>
    <row r="11" spans="1:22" s="29" customFormat="1" ht="12.95" customHeight="1" thickBot="1" x14ac:dyDescent="0.25">
      <c r="A11" s="347" t="s">
        <v>25</v>
      </c>
      <c r="B11" s="348"/>
      <c r="C11" s="348"/>
      <c r="D11" s="348"/>
      <c r="E11" s="348"/>
      <c r="F11" s="48"/>
      <c r="G11" s="48"/>
      <c r="H11" s="13">
        <v>0</v>
      </c>
      <c r="I11" s="13">
        <v>0</v>
      </c>
      <c r="J11" s="128">
        <f>IF(SUM(J7:J9)&gt;0,I11,0)</f>
        <v>0</v>
      </c>
      <c r="K11" s="128">
        <f>IF(SUM(K7:K9)&gt;0,I11,0)</f>
        <v>0</v>
      </c>
      <c r="L11" s="37"/>
      <c r="M11" s="46" t="s">
        <v>9</v>
      </c>
      <c r="N11" s="124" t="s">
        <v>59</v>
      </c>
      <c r="O11" s="125"/>
      <c r="P11" s="125"/>
      <c r="Q11" s="126"/>
      <c r="R11" s="14"/>
      <c r="S11" s="127">
        <f>R11</f>
        <v>0</v>
      </c>
      <c r="U11" s="28"/>
    </row>
    <row r="12" spans="1:22" s="29" customFormat="1" ht="12.95" customHeight="1" thickBot="1" x14ac:dyDescent="0.25">
      <c r="A12" s="49"/>
      <c r="B12" s="49"/>
      <c r="C12" s="49"/>
      <c r="D12" s="49"/>
      <c r="E12" s="49"/>
      <c r="F12" s="50"/>
      <c r="H12" s="30"/>
      <c r="I12" s="51"/>
      <c r="M12" s="46" t="s">
        <v>9</v>
      </c>
      <c r="N12" s="422" t="s">
        <v>56</v>
      </c>
      <c r="O12" s="423"/>
      <c r="P12" s="423"/>
      <c r="Q12" s="424"/>
      <c r="R12" s="14"/>
      <c r="S12" s="127">
        <f>R12</f>
        <v>0</v>
      </c>
      <c r="U12" s="28"/>
    </row>
    <row r="13" spans="1:22" s="29" customFormat="1" ht="12.95" customHeight="1" x14ac:dyDescent="0.2">
      <c r="A13" s="368"/>
      <c r="B13" s="369"/>
      <c r="C13" s="369"/>
      <c r="D13" s="369"/>
      <c r="E13" s="369"/>
      <c r="F13" s="369"/>
      <c r="G13" s="370"/>
      <c r="H13" s="351" t="str">
        <f>H5</f>
        <v>Bilanz</v>
      </c>
      <c r="I13" s="351" t="str">
        <f>I5</f>
        <v>Bilanz</v>
      </c>
      <c r="J13" s="10" t="str">
        <f>J5</f>
        <v>Plan 1</v>
      </c>
      <c r="K13" s="52" t="str">
        <f>K5</f>
        <v>Plan 2</v>
      </c>
      <c r="L13" s="53"/>
      <c r="M13" s="46" t="s">
        <v>9</v>
      </c>
      <c r="N13" s="422" t="s">
        <v>57</v>
      </c>
      <c r="O13" s="423"/>
      <c r="P13" s="423"/>
      <c r="Q13" s="424"/>
      <c r="R13" s="14"/>
      <c r="S13" s="127">
        <f>R13</f>
        <v>0</v>
      </c>
      <c r="U13" s="28"/>
    </row>
    <row r="14" spans="1:22" s="29" customFormat="1" ht="12.95" customHeight="1" thickBot="1" x14ac:dyDescent="0.25">
      <c r="A14" s="371"/>
      <c r="B14" s="372"/>
      <c r="C14" s="372"/>
      <c r="D14" s="372"/>
      <c r="E14" s="372"/>
      <c r="F14" s="372"/>
      <c r="G14" s="373"/>
      <c r="H14" s="367" t="e">
        <v>#N/A</v>
      </c>
      <c r="I14" s="366"/>
      <c r="J14" s="2" t="str">
        <f>IF(J6&lt;&gt;"",J6,"")</f>
        <v/>
      </c>
      <c r="K14" s="54" t="str">
        <f>IF(K6&lt;&gt;"",K6,"")</f>
        <v/>
      </c>
      <c r="L14" s="55"/>
      <c r="M14" s="413"/>
      <c r="N14" s="414"/>
      <c r="O14" s="414"/>
      <c r="P14" s="414"/>
      <c r="Q14" s="414"/>
      <c r="R14" s="414"/>
      <c r="S14" s="415"/>
      <c r="U14" s="28"/>
    </row>
    <row r="15" spans="1:22" s="29" customFormat="1" ht="12.95" customHeight="1" thickBot="1" x14ac:dyDescent="0.25">
      <c r="A15" s="374"/>
      <c r="B15" s="375"/>
      <c r="C15" s="375"/>
      <c r="D15" s="375"/>
      <c r="E15" s="375"/>
      <c r="F15" s="375"/>
      <c r="G15" s="376"/>
      <c r="H15" s="57" t="s">
        <v>16</v>
      </c>
      <c r="I15" s="57" t="s">
        <v>16</v>
      </c>
      <c r="J15" s="57" t="s">
        <v>16</v>
      </c>
      <c r="K15" s="58" t="s">
        <v>16</v>
      </c>
      <c r="M15" s="56" t="s">
        <v>6</v>
      </c>
      <c r="N15" s="410" t="s">
        <v>11</v>
      </c>
      <c r="O15" s="411"/>
      <c r="P15" s="411"/>
      <c r="Q15" s="412"/>
      <c r="R15" s="122">
        <f>R9+R10-R11-R12-R13</f>
        <v>0</v>
      </c>
      <c r="S15" s="122">
        <f>S9+S10-S11-S12-S13</f>
        <v>0</v>
      </c>
      <c r="U15" s="28"/>
    </row>
    <row r="16" spans="1:22" s="29" customFormat="1" ht="12.95" customHeight="1" x14ac:dyDescent="0.2">
      <c r="A16" s="329"/>
      <c r="B16" s="330"/>
      <c r="C16" s="331"/>
      <c r="D16" s="324" t="s">
        <v>0</v>
      </c>
      <c r="E16" s="325"/>
      <c r="F16" s="325"/>
      <c r="G16" s="326"/>
      <c r="H16" s="14">
        <v>0</v>
      </c>
      <c r="I16" s="14">
        <v>0</v>
      </c>
      <c r="J16" s="18">
        <f>J8*J11/360</f>
        <v>0</v>
      </c>
      <c r="K16" s="17">
        <f>K8*K11/360</f>
        <v>0</v>
      </c>
      <c r="L16" s="61"/>
      <c r="M16" s="16"/>
      <c r="N16" s="59"/>
      <c r="O16" s="59"/>
      <c r="P16" s="59"/>
      <c r="Q16" s="59"/>
      <c r="R16" s="16"/>
      <c r="S16" s="16"/>
      <c r="U16" s="28"/>
    </row>
    <row r="17" spans="1:21" s="64" customFormat="1" ht="12.95" customHeight="1" x14ac:dyDescent="0.2">
      <c r="A17" s="329" t="s">
        <v>3</v>
      </c>
      <c r="B17" s="330"/>
      <c r="C17" s="331"/>
      <c r="D17" s="324" t="s">
        <v>14</v>
      </c>
      <c r="E17" s="325"/>
      <c r="F17" s="325"/>
      <c r="G17" s="326"/>
      <c r="H17" s="14">
        <v>0</v>
      </c>
      <c r="I17" s="14">
        <v>0</v>
      </c>
      <c r="J17" s="18">
        <f>IF(SUM(J7:J9)&gt;0,I17,0)</f>
        <v>0</v>
      </c>
      <c r="K17" s="17">
        <f>IF(SUM(K7:K9)&gt;0,I17,0)</f>
        <v>0</v>
      </c>
      <c r="L17" s="62"/>
      <c r="M17" s="16"/>
      <c r="N17" s="59"/>
      <c r="O17" s="59"/>
      <c r="P17" s="59"/>
      <c r="Q17" s="59"/>
      <c r="R17" s="16"/>
      <c r="S17" s="16"/>
      <c r="U17" s="65"/>
    </row>
    <row r="18" spans="1:21" s="29" customFormat="1" ht="12.95" customHeight="1" x14ac:dyDescent="0.2">
      <c r="A18" s="329" t="s">
        <v>10</v>
      </c>
      <c r="B18" s="330"/>
      <c r="C18" s="331"/>
      <c r="D18" s="324" t="s">
        <v>1</v>
      </c>
      <c r="E18" s="325"/>
      <c r="F18" s="325"/>
      <c r="G18" s="326"/>
      <c r="H18" s="14">
        <v>0</v>
      </c>
      <c r="I18" s="14">
        <v>0</v>
      </c>
      <c r="J18" s="18">
        <f>J7*J10/360</f>
        <v>0</v>
      </c>
      <c r="K18" s="17">
        <f>K7*K10/360</f>
        <v>0</v>
      </c>
      <c r="L18" s="62"/>
      <c r="M18" s="63"/>
      <c r="N18" s="63"/>
      <c r="O18" s="63"/>
      <c r="P18" s="63"/>
      <c r="Q18" s="63"/>
      <c r="R18" s="63"/>
      <c r="S18" s="63"/>
      <c r="U18" s="28"/>
    </row>
    <row r="19" spans="1:21" s="29" customFormat="1" ht="12.95" customHeight="1" x14ac:dyDescent="0.2">
      <c r="A19" s="329" t="s">
        <v>3</v>
      </c>
      <c r="B19" s="330"/>
      <c r="C19" s="331"/>
      <c r="D19" s="324" t="s">
        <v>4</v>
      </c>
      <c r="E19" s="325"/>
      <c r="F19" s="325"/>
      <c r="G19" s="326"/>
      <c r="H19" s="14">
        <v>0</v>
      </c>
      <c r="I19" s="14">
        <v>0</v>
      </c>
      <c r="J19" s="18">
        <f>J9*J11/360</f>
        <v>0</v>
      </c>
      <c r="K19" s="17">
        <f>K9*K11/360</f>
        <v>0</v>
      </c>
      <c r="L19" s="62"/>
      <c r="M19" s="55"/>
      <c r="N19" s="55"/>
      <c r="O19" s="55"/>
      <c r="P19" s="55"/>
      <c r="Q19" s="55"/>
      <c r="R19" s="55"/>
      <c r="S19" s="55"/>
      <c r="T19" s="28"/>
      <c r="U19" s="28"/>
    </row>
    <row r="20" spans="1:21" s="29" customFormat="1" ht="12.95" customHeight="1" thickBot="1" x14ac:dyDescent="0.25">
      <c r="A20" s="329" t="s">
        <v>2</v>
      </c>
      <c r="B20" s="332"/>
      <c r="C20" s="331"/>
      <c r="D20" s="324" t="s">
        <v>15</v>
      </c>
      <c r="E20" s="325"/>
      <c r="F20" s="325"/>
      <c r="G20" s="326"/>
      <c r="H20" s="14">
        <v>0</v>
      </c>
      <c r="I20" s="14">
        <v>0</v>
      </c>
      <c r="J20" s="18">
        <f>IF(SUM(J10:J12)&gt;0,I20,0)</f>
        <v>0</v>
      </c>
      <c r="K20" s="17">
        <f>IF(SUM(K7:K9)&gt;0,J20,0)</f>
        <v>0</v>
      </c>
      <c r="L20" s="62"/>
      <c r="M20" s="61"/>
      <c r="N20" s="62"/>
      <c r="O20" s="66"/>
      <c r="P20" s="67"/>
      <c r="Q20" s="67"/>
      <c r="R20" s="67"/>
      <c r="S20" s="68"/>
      <c r="T20" s="28"/>
      <c r="U20" s="28"/>
    </row>
    <row r="21" spans="1:21" s="29" customFormat="1" ht="12.95" customHeight="1" thickBot="1" x14ac:dyDescent="0.25">
      <c r="A21" s="60"/>
      <c r="B21" s="69"/>
      <c r="C21" s="70"/>
      <c r="D21" s="327"/>
      <c r="E21" s="325"/>
      <c r="F21" s="325"/>
      <c r="G21" s="326"/>
      <c r="H21" s="71"/>
      <c r="I21" s="71"/>
      <c r="J21" s="71"/>
      <c r="K21" s="72"/>
      <c r="L21" s="55"/>
      <c r="M21" s="401" t="s">
        <v>26</v>
      </c>
      <c r="N21" s="402"/>
      <c r="O21" s="402"/>
      <c r="P21" s="402"/>
      <c r="Q21" s="402"/>
      <c r="R21" s="402"/>
      <c r="S21" s="403"/>
      <c r="T21" s="28"/>
      <c r="U21" s="28"/>
    </row>
    <row r="22" spans="1:21" s="29" customFormat="1" ht="12.95" customHeight="1" x14ac:dyDescent="0.2">
      <c r="A22" s="329" t="s">
        <v>6</v>
      </c>
      <c r="B22" s="353"/>
      <c r="C22" s="331"/>
      <c r="D22" s="328" t="s">
        <v>5</v>
      </c>
      <c r="E22" s="325"/>
      <c r="F22" s="325"/>
      <c r="G22" s="326"/>
      <c r="H22" s="1">
        <f>+H16-H17+H18-H19+H20</f>
        <v>0</v>
      </c>
      <c r="I22" s="1">
        <f>+I16-I17+I18-I19+I20</f>
        <v>0</v>
      </c>
      <c r="J22" s="1">
        <f>+J16-J17+J18-J19+J20</f>
        <v>0</v>
      </c>
      <c r="K22" s="9">
        <f>+K16-K17+K18-K19+K20</f>
        <v>0</v>
      </c>
      <c r="L22" s="61"/>
      <c r="M22" s="404"/>
      <c r="N22" s="405"/>
      <c r="O22" s="405"/>
      <c r="P22" s="405"/>
      <c r="Q22" s="405"/>
      <c r="R22" s="406"/>
      <c r="S22" s="73" t="s">
        <v>16</v>
      </c>
      <c r="T22" s="28"/>
      <c r="U22" s="28"/>
    </row>
    <row r="23" spans="1:21" s="29" customFormat="1" ht="12.95" customHeight="1" thickBot="1" x14ac:dyDescent="0.25">
      <c r="A23" s="75"/>
      <c r="B23" s="76"/>
      <c r="C23" s="77"/>
      <c r="D23" s="327"/>
      <c r="E23" s="325"/>
      <c r="F23" s="325"/>
      <c r="G23" s="326"/>
      <c r="H23" s="78"/>
      <c r="I23" s="78"/>
      <c r="J23" s="78"/>
      <c r="K23" s="79"/>
      <c r="L23" s="55"/>
      <c r="M23" s="74" t="s">
        <v>27</v>
      </c>
      <c r="N23" s="309"/>
      <c r="O23" s="310"/>
      <c r="P23" s="310"/>
      <c r="Q23" s="310"/>
      <c r="R23" s="311"/>
      <c r="S23" s="15"/>
      <c r="T23" s="28"/>
      <c r="U23" s="28"/>
    </row>
    <row r="24" spans="1:21" s="29" customFormat="1" ht="12.95" customHeight="1" x14ac:dyDescent="0.2">
      <c r="A24" s="329" t="s">
        <v>9</v>
      </c>
      <c r="B24" s="330"/>
      <c r="C24" s="331"/>
      <c r="D24" s="324" t="s">
        <v>12</v>
      </c>
      <c r="E24" s="325"/>
      <c r="F24" s="325"/>
      <c r="G24" s="326"/>
      <c r="H24" s="113">
        <f>IF($R$15&lt;0,$R$15,0)</f>
        <v>0</v>
      </c>
      <c r="I24" s="113">
        <f>IF($R$15&lt;0,$R$15,0)</f>
        <v>0</v>
      </c>
      <c r="J24" s="113">
        <f>IF(SUM($J$7:$J$9)&gt;0,IF($S$15&lt;0,$S$15,IF($R$15&lt;0,$R$15,0)),0)</f>
        <v>0</v>
      </c>
      <c r="K24" s="114">
        <f>IF(SUM($K$7:$K$9)&gt;0,IF($S$15&lt;0,$S$15,IF($R$15&lt;0,$R$15,0)),0)</f>
        <v>0</v>
      </c>
      <c r="L24" s="80"/>
      <c r="M24" s="74" t="s">
        <v>28</v>
      </c>
      <c r="N24" s="309"/>
      <c r="O24" s="310"/>
      <c r="P24" s="310"/>
      <c r="Q24" s="310"/>
      <c r="R24" s="311"/>
      <c r="S24" s="15"/>
      <c r="T24" s="28"/>
      <c r="U24" s="28"/>
    </row>
    <row r="25" spans="1:21" s="29" customFormat="1" ht="12.95" customHeight="1" thickBot="1" x14ac:dyDescent="0.25">
      <c r="A25" s="329" t="s">
        <v>2</v>
      </c>
      <c r="B25" s="330"/>
      <c r="C25" s="331"/>
      <c r="D25" s="324" t="s">
        <v>13</v>
      </c>
      <c r="E25" s="325"/>
      <c r="F25" s="325"/>
      <c r="G25" s="326"/>
      <c r="H25" s="115">
        <f>IF($R$15&gt;0,$R$15,0)</f>
        <v>0</v>
      </c>
      <c r="I25" s="115">
        <f>IF($R$15&gt;0,$R$15,0)</f>
        <v>0</v>
      </c>
      <c r="J25" s="115">
        <f>IF(SUM($J$7:$J$9)&gt;0,IF($S$15&gt;0,$S$15,IF($R$15&gt;0,$R$15,0)),0)</f>
        <v>0</v>
      </c>
      <c r="K25" s="116">
        <f>IF(SUM($K$7:$K$9)&gt;0,IF($S$15&gt;0,$S$15,IF($R$15&gt;0,$R$15,0)),0)</f>
        <v>0</v>
      </c>
      <c r="L25" s="80"/>
      <c r="M25" s="74" t="s">
        <v>29</v>
      </c>
      <c r="N25" s="309"/>
      <c r="O25" s="310"/>
      <c r="P25" s="310"/>
      <c r="Q25" s="310"/>
      <c r="R25" s="311"/>
      <c r="S25" s="15"/>
      <c r="T25" s="28"/>
      <c r="U25" s="28"/>
    </row>
    <row r="26" spans="1:21" s="29" customFormat="1" ht="12.95" customHeight="1" thickBot="1" x14ac:dyDescent="0.25">
      <c r="A26" s="75"/>
      <c r="B26" s="76"/>
      <c r="C26" s="77"/>
      <c r="D26" s="327"/>
      <c r="E26" s="325"/>
      <c r="F26" s="325"/>
      <c r="G26" s="326"/>
      <c r="H26" s="81"/>
      <c r="I26" s="81"/>
      <c r="J26" s="81"/>
      <c r="K26" s="82"/>
      <c r="L26" s="55"/>
      <c r="M26" s="74" t="s">
        <v>30</v>
      </c>
      <c r="N26" s="315"/>
      <c r="O26" s="316"/>
      <c r="P26" s="316"/>
      <c r="Q26" s="316"/>
      <c r="R26" s="317"/>
      <c r="S26" s="15"/>
      <c r="T26" s="28"/>
      <c r="U26" s="28"/>
    </row>
    <row r="27" spans="1:21" s="29" customFormat="1" ht="12.95" customHeight="1" thickBot="1" x14ac:dyDescent="0.25">
      <c r="A27" s="335" t="s">
        <v>6</v>
      </c>
      <c r="B27" s="336"/>
      <c r="C27" s="337"/>
      <c r="D27" s="357" t="s">
        <v>40</v>
      </c>
      <c r="E27" s="358"/>
      <c r="F27" s="358"/>
      <c r="G27" s="359"/>
      <c r="H27" s="117">
        <f>+H22+H24+H25+H26</f>
        <v>0</v>
      </c>
      <c r="I27" s="117">
        <f>+I22+I24+I25+I26</f>
        <v>0</v>
      </c>
      <c r="J27" s="117">
        <f>+J22+J24+J25+J26</f>
        <v>0</v>
      </c>
      <c r="K27" s="118">
        <f>K22+K24+K25+K26</f>
        <v>0</v>
      </c>
      <c r="L27" s="80"/>
      <c r="M27" s="312"/>
      <c r="N27" s="313"/>
      <c r="O27" s="313"/>
      <c r="P27" s="313"/>
      <c r="Q27" s="313"/>
      <c r="R27" s="313"/>
      <c r="S27" s="314"/>
      <c r="T27" s="28"/>
      <c r="U27" s="28"/>
    </row>
    <row r="28" spans="1:21" s="29" customFormat="1" ht="12.95" customHeight="1" thickBot="1" x14ac:dyDescent="0.25">
      <c r="A28" s="354"/>
      <c r="B28" s="355"/>
      <c r="C28" s="356"/>
      <c r="D28" s="307"/>
      <c r="E28" s="308"/>
      <c r="F28" s="308"/>
      <c r="G28" s="308"/>
      <c r="H28" s="83"/>
      <c r="I28" s="83"/>
      <c r="J28" s="83"/>
      <c r="K28" s="84"/>
      <c r="M28" s="318" t="s">
        <v>55</v>
      </c>
      <c r="N28" s="319"/>
      <c r="O28" s="319"/>
      <c r="P28" s="319"/>
      <c r="Q28" s="319"/>
      <c r="R28" s="320"/>
      <c r="S28" s="121">
        <f>SUM(S23:S26)</f>
        <v>0</v>
      </c>
      <c r="T28" s="28"/>
      <c r="U28" s="28"/>
    </row>
    <row r="29" spans="1:21" ht="12.75" customHeight="1" x14ac:dyDescent="0.2">
      <c r="A29" s="377" t="s">
        <v>2</v>
      </c>
      <c r="B29" s="378"/>
      <c r="C29" s="379"/>
      <c r="D29" s="380" t="s">
        <v>42</v>
      </c>
      <c r="E29" s="381"/>
      <c r="F29" s="381"/>
      <c r="G29" s="381"/>
      <c r="H29" s="85">
        <v>0</v>
      </c>
      <c r="I29" s="85">
        <v>0</v>
      </c>
      <c r="J29" s="85">
        <v>0</v>
      </c>
      <c r="K29" s="86">
        <v>0</v>
      </c>
      <c r="L29" s="29"/>
      <c r="M29" s="29"/>
      <c r="N29" s="29"/>
      <c r="O29" s="29"/>
      <c r="P29" s="29"/>
      <c r="Q29" s="29"/>
      <c r="R29" s="29"/>
      <c r="S29" s="29"/>
    </row>
    <row r="30" spans="1:21" ht="13.5" thickBot="1" x14ac:dyDescent="0.25">
      <c r="A30" s="344"/>
      <c r="B30" s="345"/>
      <c r="C30" s="346"/>
      <c r="D30" s="305"/>
      <c r="E30" s="306"/>
      <c r="F30" s="306"/>
      <c r="G30" s="306"/>
      <c r="H30" s="89"/>
      <c r="I30" s="89"/>
      <c r="J30" s="89"/>
      <c r="K30" s="90"/>
    </row>
    <row r="31" spans="1:21" ht="15" thickBot="1" x14ac:dyDescent="0.25">
      <c r="A31" s="360" t="s">
        <v>6</v>
      </c>
      <c r="B31" s="361"/>
      <c r="C31" s="362"/>
      <c r="D31" s="321" t="s">
        <v>41</v>
      </c>
      <c r="E31" s="322"/>
      <c r="F31" s="322"/>
      <c r="G31" s="322"/>
      <c r="H31" s="119">
        <f>H27+H29</f>
        <v>0</v>
      </c>
      <c r="I31" s="119">
        <f>I27+I29</f>
        <v>0</v>
      </c>
      <c r="J31" s="119">
        <f>J27+J29</f>
        <v>0</v>
      </c>
      <c r="K31" s="120">
        <f>K27+K29</f>
        <v>0</v>
      </c>
      <c r="P31" s="304" t="s">
        <v>48</v>
      </c>
      <c r="Q31" s="304"/>
      <c r="R31" s="304"/>
      <c r="S31" s="304"/>
    </row>
    <row r="32" spans="1:21" s="95" customFormat="1" x14ac:dyDescent="0.2">
      <c r="A32" s="94"/>
      <c r="B32" s="94"/>
      <c r="C32" s="94"/>
      <c r="D32" s="94"/>
      <c r="E32" s="94"/>
      <c r="M32" s="87"/>
      <c r="N32" s="87"/>
      <c r="O32" s="87"/>
      <c r="P32" s="91" t="s">
        <v>47</v>
      </c>
      <c r="Q32" s="92" t="s">
        <v>44</v>
      </c>
      <c r="R32" s="92" t="s">
        <v>45</v>
      </c>
      <c r="S32" s="93" t="s">
        <v>46</v>
      </c>
      <c r="U32" s="99"/>
    </row>
    <row r="33" spans="1:21" s="95" customFormat="1" x14ac:dyDescent="0.2">
      <c r="A33" s="94" t="s">
        <v>58</v>
      </c>
      <c r="B33" s="94"/>
      <c r="C33" s="94"/>
      <c r="D33" s="94"/>
      <c r="E33" s="94"/>
      <c r="P33" s="96"/>
      <c r="Q33" s="97"/>
      <c r="R33" s="97"/>
      <c r="S33" s="98"/>
      <c r="U33" s="99"/>
    </row>
    <row r="34" spans="1:21" x14ac:dyDescent="0.2">
      <c r="A34" s="363"/>
      <c r="B34" s="364"/>
      <c r="C34" s="364"/>
      <c r="D34" s="364"/>
      <c r="E34" s="364"/>
      <c r="F34" s="364"/>
      <c r="G34" s="364"/>
      <c r="H34" s="364"/>
      <c r="I34" s="364"/>
      <c r="J34" s="364"/>
      <c r="K34" s="365"/>
      <c r="M34" s="95"/>
      <c r="N34" s="95"/>
      <c r="O34" s="95"/>
      <c r="P34" s="100"/>
      <c r="Q34" s="101"/>
      <c r="R34" s="101"/>
      <c r="S34" s="102"/>
    </row>
    <row r="35" spans="1:21" x14ac:dyDescent="0.2">
      <c r="A35" s="338"/>
      <c r="B35" s="339"/>
      <c r="C35" s="339"/>
      <c r="D35" s="339"/>
      <c r="E35" s="339"/>
      <c r="F35" s="339"/>
      <c r="G35" s="339"/>
      <c r="H35" s="339"/>
      <c r="I35" s="339"/>
      <c r="J35" s="339"/>
      <c r="K35" s="340"/>
      <c r="P35" s="96"/>
      <c r="Q35" s="97"/>
      <c r="R35" s="97"/>
      <c r="S35" s="98"/>
    </row>
    <row r="36" spans="1:21" x14ac:dyDescent="0.2">
      <c r="A36" s="341"/>
      <c r="B36" s="342"/>
      <c r="C36" s="342"/>
      <c r="D36" s="342"/>
      <c r="E36" s="342"/>
      <c r="F36" s="342"/>
      <c r="G36" s="342"/>
      <c r="H36" s="342"/>
      <c r="I36" s="342"/>
      <c r="J36" s="342"/>
      <c r="K36" s="343"/>
      <c r="P36" s="100"/>
      <c r="Q36" s="101"/>
      <c r="R36" s="101"/>
      <c r="S36" s="102"/>
    </row>
    <row r="37" spans="1:21" ht="13.5" thickBot="1" x14ac:dyDescent="0.25">
      <c r="A37" s="87"/>
      <c r="B37" s="87"/>
      <c r="C37" s="87"/>
      <c r="D37" s="87"/>
      <c r="E37" s="87"/>
      <c r="F37" s="87"/>
      <c r="G37" s="87"/>
      <c r="H37" s="87"/>
      <c r="I37" s="106"/>
      <c r="J37" s="106"/>
      <c r="K37" s="106"/>
      <c r="P37" s="103"/>
      <c r="Q37" s="104"/>
      <c r="R37" s="104"/>
      <c r="S37" s="105"/>
    </row>
    <row r="38" spans="1:21" x14ac:dyDescent="0.2">
      <c r="A38" s="107" t="s">
        <v>54</v>
      </c>
      <c r="B38" s="108"/>
      <c r="C38" s="108"/>
      <c r="D38" s="87"/>
      <c r="E38" s="87"/>
      <c r="F38" s="87"/>
      <c r="H38" s="106"/>
    </row>
    <row r="39" spans="1:21" x14ac:dyDescent="0.2">
      <c r="A39" s="333"/>
      <c r="B39" s="333"/>
      <c r="C39" s="333"/>
      <c r="D39" s="109" t="s">
        <v>51</v>
      </c>
      <c r="H39" s="106"/>
    </row>
    <row r="40" spans="1:21" x14ac:dyDescent="0.2">
      <c r="A40" s="334"/>
      <c r="B40" s="334"/>
      <c r="C40" s="334"/>
      <c r="D40" s="109" t="s">
        <v>50</v>
      </c>
      <c r="H40" s="111"/>
    </row>
    <row r="41" spans="1:21" x14ac:dyDescent="0.2">
      <c r="A41" s="323"/>
      <c r="B41" s="323"/>
      <c r="C41" s="323"/>
      <c r="D41" s="112" t="s">
        <v>49</v>
      </c>
      <c r="E41" s="87"/>
      <c r="F41" s="87"/>
      <c r="G41" s="87"/>
      <c r="H41" s="87"/>
    </row>
  </sheetData>
  <mergeCells count="72">
    <mergeCell ref="M21:S21"/>
    <mergeCell ref="M22:R22"/>
    <mergeCell ref="N23:R23"/>
    <mergeCell ref="N24:R24"/>
    <mergeCell ref="M1:R1"/>
    <mergeCell ref="M2:R2"/>
    <mergeCell ref="N15:Q15"/>
    <mergeCell ref="M14:S14"/>
    <mergeCell ref="M6:R6"/>
    <mergeCell ref="M7:R7"/>
    <mergeCell ref="M8:Q8"/>
    <mergeCell ref="N13:Q13"/>
    <mergeCell ref="N12:Q12"/>
    <mergeCell ref="N9:Q9"/>
    <mergeCell ref="N10:Q10"/>
    <mergeCell ref="I1:L1"/>
    <mergeCell ref="I2:L2"/>
    <mergeCell ref="A8:E8"/>
    <mergeCell ref="A9:E9"/>
    <mergeCell ref="A10:E10"/>
    <mergeCell ref="A1:H1"/>
    <mergeCell ref="H5:H6"/>
    <mergeCell ref="A2:H2"/>
    <mergeCell ref="A5:E6"/>
    <mergeCell ref="F5:G5"/>
    <mergeCell ref="A31:C31"/>
    <mergeCell ref="A34:K34"/>
    <mergeCell ref="I13:I14"/>
    <mergeCell ref="A16:C16"/>
    <mergeCell ref="A17:C17"/>
    <mergeCell ref="A18:C18"/>
    <mergeCell ref="H13:H14"/>
    <mergeCell ref="A13:G14"/>
    <mergeCell ref="A15:G15"/>
    <mergeCell ref="A29:C29"/>
    <mergeCell ref="D29:G29"/>
    <mergeCell ref="A11:E11"/>
    <mergeCell ref="A7:E7"/>
    <mergeCell ref="I5:I6"/>
    <mergeCell ref="A22:C22"/>
    <mergeCell ref="A28:C28"/>
    <mergeCell ref="D16:G16"/>
    <mergeCell ref="D17:G17"/>
    <mergeCell ref="D18:G18"/>
    <mergeCell ref="D26:G26"/>
    <mergeCell ref="D27:G27"/>
    <mergeCell ref="D19:G19"/>
    <mergeCell ref="A19:C19"/>
    <mergeCell ref="A41:C41"/>
    <mergeCell ref="D20:G20"/>
    <mergeCell ref="D21:G21"/>
    <mergeCell ref="D22:G22"/>
    <mergeCell ref="A24:C24"/>
    <mergeCell ref="A20:C20"/>
    <mergeCell ref="D23:G23"/>
    <mergeCell ref="A25:C25"/>
    <mergeCell ref="A39:C39"/>
    <mergeCell ref="A40:C40"/>
    <mergeCell ref="A27:C27"/>
    <mergeCell ref="D24:G24"/>
    <mergeCell ref="D25:G25"/>
    <mergeCell ref="A35:K35"/>
    <mergeCell ref="A36:K36"/>
    <mergeCell ref="A30:C30"/>
    <mergeCell ref="P31:S31"/>
    <mergeCell ref="D30:G30"/>
    <mergeCell ref="D28:G28"/>
    <mergeCell ref="N25:R25"/>
    <mergeCell ref="M27:S27"/>
    <mergeCell ref="N26:R26"/>
    <mergeCell ref="M28:R28"/>
    <mergeCell ref="D31:G31"/>
  </mergeCells>
  <phoneticPr fontId="14" type="noConversion"/>
  <printOptions horizontalCentered="1"/>
  <pageMargins left="0.39370078740157483" right="0.39370078740157483" top="0.98425196850393704" bottom="0.39370078740157483" header="0.51181102362204722" footer="0.1968503937007874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Liquiditätsplan</vt:lpstr>
      <vt:lpstr>FAQ-Liste</vt:lpstr>
      <vt:lpstr>Versionsverlauf</vt:lpstr>
      <vt:lpstr>KK-Bedarf</vt:lpstr>
      <vt:lpstr>'KK-Bedarf'!Druckbereich</vt:lpstr>
      <vt:lpstr>Liquiditätsplan!Druckbereich</vt:lpstr>
      <vt:lpstr>Personalkosten</vt:lpstr>
      <vt:lpstr>Testfeld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 Patrick</dc:creator>
  <cp:lastModifiedBy>Derichs Birgit</cp:lastModifiedBy>
  <cp:lastPrinted>2020-04-07T07:49:47Z</cp:lastPrinted>
  <dcterms:created xsi:type="dcterms:W3CDTF">1999-05-12T13:35:26Z</dcterms:created>
  <dcterms:modified xsi:type="dcterms:W3CDTF">2020-04-08T06:01:21Z</dcterms:modified>
</cp:coreProperties>
</file>